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24226"/>
  <mc:AlternateContent xmlns:mc="http://schemas.openxmlformats.org/markup-compatibility/2006">
    <mc:Choice Requires="x15">
      <x15ac:absPath xmlns:x15ac="http://schemas.microsoft.com/office/spreadsheetml/2010/11/ac" url="S:\Boards and Commissions\Commission on Services for Persons with Disabilities (CSPD)\Meeting Materials\2019 Materials\02.14.19 CSPD Meeting\"/>
    </mc:Choice>
  </mc:AlternateContent>
  <xr:revisionPtr revIDLastSave="0" documentId="8_{518086CB-9C8B-4092-ADF8-39600EA9CC37}" xr6:coauthVersionLast="40" xr6:coauthVersionMax="40" xr10:uidLastSave="{00000000-0000-0000-0000-000000000000}"/>
  <bookViews>
    <workbookView xWindow="-110" yWindow="-110" windowWidth="19420" windowHeight="10420" xr2:uid="{00000000-000D-0000-FFFF-FFFF00000000}"/>
  </bookViews>
  <sheets>
    <sheet name="Sheet1" sheetId="1" r:id="rId1"/>
    <sheet name="Sheet2" sheetId="2" r:id="rId2"/>
    <sheet name="Sheet3" sheetId="3" r:id="rId3"/>
  </sheets>
  <definedNames>
    <definedName name="_xlnm.Print_Area" localSheetId="0">Sheet1!$A$1:$F$514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14" i="1" l="1"/>
  <c r="F386" i="1" l="1"/>
  <c r="D317" i="1" l="1"/>
  <c r="D316" i="1"/>
  <c r="D288" i="1" l="1"/>
  <c r="D282" i="1"/>
  <c r="D281" i="1"/>
  <c r="D280" i="1"/>
  <c r="D279" i="1"/>
  <c r="D266" i="1"/>
  <c r="D265" i="1"/>
  <c r="D232" i="1" l="1"/>
  <c r="F162" i="1"/>
  <c r="D174" i="1"/>
  <c r="D165" i="1"/>
  <c r="D164" i="1"/>
  <c r="D163" i="1"/>
  <c r="D162" i="1"/>
  <c r="D128" i="1" l="1"/>
  <c r="D127" i="1"/>
  <c r="D121" i="1"/>
  <c r="D112" i="1"/>
  <c r="D111" i="1"/>
  <c r="D110" i="1"/>
  <c r="D109" i="1"/>
  <c r="D62" i="1"/>
  <c r="D47" i="1"/>
  <c r="D242" i="1" l="1"/>
  <c r="D52" i="1" l="1"/>
  <c r="D390" i="1" l="1"/>
  <c r="D391" i="1"/>
  <c r="D392" i="1"/>
  <c r="D393" i="1"/>
  <c r="D394" i="1"/>
  <c r="D395" i="1"/>
  <c r="D396" i="1"/>
  <c r="D397" i="1"/>
  <c r="D398" i="1"/>
  <c r="D375" i="1"/>
  <c r="D376" i="1"/>
  <c r="D377" i="1"/>
  <c r="D378" i="1"/>
  <c r="D353" i="1" l="1"/>
  <c r="D354" i="1"/>
  <c r="D355" i="1"/>
  <c r="D356" i="1"/>
  <c r="D357" i="1"/>
  <c r="D358" i="1"/>
  <c r="D359" i="1"/>
  <c r="D360" i="1"/>
  <c r="D361" i="1"/>
  <c r="D342" i="1"/>
  <c r="D341" i="1"/>
  <c r="D340" i="1"/>
  <c r="D339" i="1"/>
  <c r="D338" i="1"/>
  <c r="F157" i="1" l="1"/>
  <c r="F104" i="1" l="1"/>
  <c r="F86" i="1"/>
  <c r="D255" i="1" l="1"/>
  <c r="D493" i="1" l="1"/>
  <c r="D492" i="1"/>
  <c r="D491" i="1"/>
  <c r="F288" i="1" l="1"/>
  <c r="F286" i="1"/>
  <c r="F250" i="1" l="1"/>
  <c r="F123" i="1" l="1"/>
  <c r="F114" i="1"/>
  <c r="F109" i="1"/>
  <c r="F99" i="1"/>
  <c r="F94" i="1"/>
  <c r="F89" i="1"/>
  <c r="D123" i="1" l="1"/>
  <c r="D126" i="1"/>
  <c r="D125" i="1"/>
  <c r="D120" i="1"/>
  <c r="D119" i="1"/>
  <c r="D97" i="1"/>
  <c r="D102" i="1"/>
  <c r="D116" i="1"/>
  <c r="D115" i="1"/>
  <c r="D114" i="1"/>
  <c r="D101" i="1"/>
  <c r="D100" i="1"/>
  <c r="D99" i="1"/>
  <c r="D96" i="1"/>
  <c r="D95" i="1"/>
  <c r="D94" i="1"/>
  <c r="D86" i="1"/>
  <c r="D75" i="1" l="1"/>
  <c r="D76" i="1"/>
  <c r="D77" i="1"/>
  <c r="D78" i="1"/>
  <c r="D73" i="1"/>
  <c r="D74" i="1"/>
  <c r="D72" i="1"/>
  <c r="F265" i="1" l="1"/>
  <c r="D274" i="1"/>
  <c r="F242" i="1" l="1"/>
  <c r="F236" i="1"/>
  <c r="D202" i="1" l="1"/>
  <c r="D203" i="1"/>
  <c r="D201" i="1"/>
  <c r="D200" i="1"/>
  <c r="D178" i="1" l="1"/>
  <c r="F56" i="1" l="1"/>
  <c r="F42" i="1"/>
  <c r="F448" i="1" l="1"/>
  <c r="D273" i="1" l="1"/>
  <c r="D272" i="1"/>
  <c r="D270" i="1"/>
  <c r="D269" i="1"/>
  <c r="D267" i="1"/>
  <c r="D261" i="1"/>
  <c r="D287" i="1" l="1"/>
  <c r="D286" i="1"/>
  <c r="D284" i="1"/>
  <c r="D283" i="1"/>
  <c r="D278" i="1"/>
  <c r="D277" i="1"/>
  <c r="D275" i="1"/>
  <c r="D276" i="1"/>
  <c r="D268" i="1"/>
  <c r="D259" i="1"/>
  <c r="D252" i="1" l="1"/>
  <c r="D253" i="1"/>
  <c r="D254" i="1"/>
  <c r="D257" i="1"/>
  <c r="D262" i="1"/>
  <c r="D263" i="1"/>
  <c r="D250" i="1"/>
  <c r="D219" i="1"/>
  <c r="F422" i="1" l="1"/>
  <c r="D389" i="1" l="1"/>
  <c r="D153" i="1" l="1"/>
  <c r="D154" i="1"/>
  <c r="D155" i="1"/>
  <c r="D152" i="1"/>
  <c r="D227" i="1" l="1"/>
  <c r="F504" i="1" l="1"/>
  <c r="D507" i="1"/>
  <c r="F454" i="1"/>
  <c r="F430" i="1"/>
  <c r="F322" i="1" l="1"/>
  <c r="F312" i="1"/>
  <c r="F305" i="1"/>
  <c r="D46" i="1" l="1"/>
  <c r="D50" i="1"/>
  <c r="D51" i="1"/>
  <c r="D53" i="1"/>
  <c r="D54" i="1"/>
  <c r="D40" i="1"/>
  <c r="D42" i="1"/>
  <c r="D439" i="1"/>
  <c r="D234" i="1"/>
  <c r="D195" i="1"/>
  <c r="D190" i="1"/>
  <c r="D84" i="1"/>
  <c r="D82" i="1"/>
  <c r="D83" i="1"/>
  <c r="F409" i="1" l="1"/>
  <c r="F408" i="1"/>
  <c r="F406" i="1"/>
  <c r="F351" i="1" l="1"/>
  <c r="F349" i="1"/>
  <c r="F332" i="1"/>
  <c r="F225" i="1" l="1"/>
  <c r="F224" i="1"/>
  <c r="F222" i="1"/>
  <c r="F219" i="1"/>
  <c r="F205" i="1"/>
  <c r="F194" i="1"/>
  <c r="F193" i="1"/>
  <c r="F191" i="1"/>
  <c r="F188" i="1"/>
  <c r="F167" i="1"/>
  <c r="F149" i="1"/>
  <c r="F70" i="1"/>
  <c r="F39" i="1"/>
  <c r="D489" i="1" l="1"/>
  <c r="D470" i="1"/>
  <c r="D468" i="1"/>
  <c r="D466" i="1"/>
  <c r="D465" i="1"/>
  <c r="F388" i="1" l="1"/>
  <c r="D307" i="1"/>
  <c r="D305" i="1"/>
  <c r="F211" i="1" l="1"/>
  <c r="F176" i="1"/>
  <c r="D496" i="1" l="1"/>
  <c r="D495" i="1"/>
  <c r="D494" i="1"/>
  <c r="D225" i="1" l="1"/>
  <c r="D436" i="1" l="1"/>
  <c r="D435" i="1"/>
  <c r="D433" i="1"/>
  <c r="D432" i="1"/>
  <c r="D428" i="1"/>
  <c r="D427" i="1"/>
  <c r="D426" i="1"/>
  <c r="D444" i="1"/>
  <c r="D443" i="1"/>
  <c r="D442" i="1"/>
  <c r="D343" i="1" l="1"/>
  <c r="D309" i="1" l="1"/>
  <c r="D308" i="1"/>
  <c r="D146" i="1" l="1"/>
  <c r="D145" i="1"/>
  <c r="D383" i="1" l="1"/>
  <c r="D44" i="1" l="1"/>
  <c r="D511" i="1" l="1"/>
  <c r="D499" i="1"/>
  <c r="D498" i="1"/>
  <c r="D497" i="1"/>
  <c r="D312" i="1" l="1"/>
  <c r="D224" i="1" l="1"/>
  <c r="D409" i="1" l="1"/>
  <c r="D408" i="1"/>
  <c r="D226" i="1"/>
  <c r="D230" i="1"/>
  <c r="D231" i="1"/>
  <c r="D233" i="1"/>
  <c r="D456" i="1" l="1"/>
  <c r="D457" i="1"/>
  <c r="D199" i="1" l="1"/>
  <c r="F135" i="1" l="1"/>
  <c r="D137" i="1" l="1"/>
  <c r="D172" i="1"/>
  <c r="D144" i="1" l="1"/>
  <c r="D143" i="1"/>
  <c r="D81" i="1" l="1"/>
  <c r="D80" i="1"/>
  <c r="D322" i="1" l="1"/>
  <c r="D321" i="1"/>
  <c r="D149" i="1" l="1"/>
  <c r="D220" i="1" l="1"/>
  <c r="D193" i="1" l="1"/>
  <c r="D351" i="1" l="1"/>
  <c r="D336" i="1"/>
  <c r="F370" i="1" l="1"/>
  <c r="F228" i="1"/>
  <c r="F152" i="1"/>
  <c r="F62" i="1"/>
  <c r="F48" i="1"/>
  <c r="F45" i="1"/>
  <c r="F44" i="1"/>
  <c r="D189" i="1"/>
  <c r="D388" i="1"/>
  <c r="D386" i="1"/>
  <c r="D384" i="1"/>
  <c r="D370" i="1" l="1"/>
  <c r="D349" i="1"/>
  <c r="D347" i="1"/>
  <c r="D332" i="1"/>
  <c r="D179" i="1" l="1"/>
  <c r="D180" i="1"/>
  <c r="D181" i="1"/>
  <c r="D176" i="1"/>
  <c r="D173" i="1"/>
  <c r="D138" i="1"/>
  <c r="D139" i="1"/>
  <c r="D141" i="1"/>
  <c r="D147" i="1"/>
  <c r="D135" i="1"/>
  <c r="D325" i="1" l="1"/>
  <c r="D326" i="1"/>
  <c r="D327" i="1"/>
  <c r="D324" i="1"/>
  <c r="D450" i="1" l="1"/>
  <c r="D451" i="1"/>
  <c r="D452" i="1"/>
  <c r="D374" i="1" l="1"/>
  <c r="D379" i="1"/>
  <c r="D380" i="1"/>
  <c r="D381" i="1"/>
  <c r="D423" i="1" l="1"/>
  <c r="D422" i="1" l="1"/>
  <c r="D430" i="1"/>
  <c r="D446" i="1"/>
  <c r="D448" i="1"/>
  <c r="D454" i="1"/>
  <c r="D467" i="1"/>
  <c r="D471" i="1"/>
  <c r="D473" i="1"/>
  <c r="D474" i="1"/>
  <c r="D504" i="1"/>
  <c r="D502" i="1"/>
  <c r="D501" i="1"/>
  <c r="D488" i="1" l="1"/>
  <c r="D487" i="1"/>
  <c r="D485" i="1"/>
  <c r="D484" i="1"/>
  <c r="D482" i="1"/>
  <c r="D481" i="1"/>
  <c r="D479" i="1"/>
  <c r="D337" i="1" l="1"/>
  <c r="D372" i="1" l="1"/>
  <c r="D371" i="1"/>
  <c r="D362" i="1"/>
  <c r="D334" i="1"/>
  <c r="D333" i="1"/>
  <c r="D310" i="1"/>
  <c r="D211" i="1"/>
  <c r="D414" i="1" l="1"/>
  <c r="D412" i="1"/>
  <c r="D411" i="1"/>
  <c r="D406" i="1"/>
  <c r="D319" i="1" l="1"/>
  <c r="D239" i="1"/>
  <c r="D240" i="1"/>
  <c r="D191" i="1"/>
  <c r="D205" i="1"/>
  <c r="D206" i="1"/>
  <c r="D208" i="1"/>
  <c r="D209" i="1"/>
  <c r="D188" i="1"/>
  <c r="D117" i="1"/>
  <c r="D70" i="1"/>
  <c r="D60" i="1"/>
  <c r="D59" i="1"/>
  <c r="D39" i="1"/>
</calcChain>
</file>

<file path=xl/sharedStrings.xml><?xml version="1.0" encoding="utf-8"?>
<sst xmlns="http://schemas.openxmlformats.org/spreadsheetml/2006/main" count="489" uniqueCount="240">
  <si>
    <t>Change from Prior Month</t>
  </si>
  <si>
    <t>Total</t>
  </si>
  <si>
    <t>Referred</t>
  </si>
  <si>
    <t xml:space="preserve">Dropped </t>
  </si>
  <si>
    <t>Screened</t>
  </si>
  <si>
    <t xml:space="preserve">Pending </t>
  </si>
  <si>
    <t>CASELOAD</t>
  </si>
  <si>
    <t>Total Budgeted Caseload</t>
  </si>
  <si>
    <t>Total Current Caseload</t>
  </si>
  <si>
    <t>LEAVERS</t>
  </si>
  <si>
    <t>Total # of Closed Cases</t>
  </si>
  <si>
    <t>COMMUNITY SERVICE OPTIONS PROGRAM FOR THE ELDERLY (COPE)</t>
  </si>
  <si>
    <t>HOMEMAKER</t>
  </si>
  <si>
    <t>PERSONAL ASSISTANCE SERVICES (PAS)</t>
  </si>
  <si>
    <t>Total # Closed Cases</t>
  </si>
  <si>
    <t>Average</t>
  </si>
  <si>
    <t>APPLICATIONS</t>
  </si>
  <si>
    <t>Total New Applications Received &amp; Processed</t>
  </si>
  <si>
    <t>&lt;= 90 Days (%)</t>
  </si>
  <si>
    <t>&gt; 90 Days (%)</t>
  </si>
  <si>
    <t>Maximum Days on Waitlist</t>
  </si>
  <si>
    <t>Average Days until Placement</t>
  </si>
  <si>
    <t>Maximum Days until Placement</t>
  </si>
  <si>
    <t>Total Active Cases</t>
  </si>
  <si>
    <t>Age 18 Months to 5 Years</t>
  </si>
  <si>
    <t>Age 6 years to 8 Years</t>
  </si>
  <si>
    <t>Age 9 years to 10 Years</t>
  </si>
  <si>
    <t>Age 11 years to 18 Years</t>
  </si>
  <si>
    <t>Average Monthly Cost of Closed Cases</t>
  </si>
  <si>
    <t>Average Cost of Closed Cases</t>
  </si>
  <si>
    <t>(Top 4 Closure Reasons, %)</t>
  </si>
  <si>
    <t>1 Goals Met</t>
  </si>
  <si>
    <t>3 Died</t>
  </si>
  <si>
    <t>Approved (%)</t>
  </si>
  <si>
    <t>Denied (%)</t>
  </si>
  <si>
    <t>In Process</t>
  </si>
  <si>
    <t>Page 2</t>
  </si>
  <si>
    <t>Page 3</t>
  </si>
  <si>
    <t>Page 5</t>
  </si>
  <si>
    <t>Page 7</t>
  </si>
  <si>
    <t>Page 8</t>
  </si>
  <si>
    <t>Page 9</t>
  </si>
  <si>
    <t>Number of Services</t>
  </si>
  <si>
    <t xml:space="preserve">NEVADA EARLY INTERVENTION SERVICES </t>
  </si>
  <si>
    <t>Total Applications Received</t>
  </si>
  <si>
    <t>Application Type</t>
  </si>
  <si>
    <t>Total Applications Processed</t>
  </si>
  <si>
    <t>Processing Time</t>
  </si>
  <si>
    <t>Average # of Days</t>
  </si>
  <si>
    <t>PENDING APPLICATIONS</t>
  </si>
  <si>
    <t>Total Persons in Pending Status</t>
  </si>
  <si>
    <t>TIME UNTIL PLACEMENT</t>
  </si>
  <si>
    <t>Total Cases</t>
  </si>
  <si>
    <t>Total Recipients</t>
  </si>
  <si>
    <t>Average Recipients per Case</t>
  </si>
  <si>
    <t>2 Lacks Related Conditions Diagnosis</t>
  </si>
  <si>
    <t>Timely Processing (# of Days)</t>
  </si>
  <si>
    <t>Total Persons Placed this Month</t>
  </si>
  <si>
    <t>DEVELOPMENTAL SERVICES</t>
  </si>
  <si>
    <t>Application Date minus Start date = Days Waiting</t>
  </si>
  <si>
    <t>HOME AND COMMUNITY BASED WAIVER FOR PERSONS WITH INTELLECTUAL DISABILITIES</t>
  </si>
  <si>
    <t>WAITLIST - Statewide</t>
  </si>
  <si>
    <t>Unduplicated % Receiving Supports</t>
  </si>
  <si>
    <t># Receiving Residential Supports</t>
  </si>
  <si>
    <t># Receiving JDT Supports</t>
  </si>
  <si>
    <t>&lt;= 90 Days</t>
  </si>
  <si>
    <t>&gt; 90 Days</t>
  </si>
  <si>
    <t>Average Days On the Waitlist</t>
  </si>
  <si>
    <t>Priority Level</t>
  </si>
  <si>
    <t>Level 1 - Institutionalized Residents</t>
  </si>
  <si>
    <t>Level 2 - Institutionalization Imminent</t>
  </si>
  <si>
    <t>Level 3 - Eligible for Waiver Services</t>
  </si>
  <si>
    <t>Count of Waiver Waitlist on Medicaid</t>
  </si>
  <si>
    <t>% of Waiver Waitlist on Medicaid</t>
  </si>
  <si>
    <t>Less Pending Approvals (By DWSS &amp; DHCFP)</t>
  </si>
  <si>
    <t>ADDITIONS</t>
  </si>
  <si>
    <t>Combined Statewide</t>
  </si>
  <si>
    <t>Priority Level 1</t>
  </si>
  <si>
    <t>Priority Level 2</t>
  </si>
  <si>
    <t>Priority Level 3</t>
  </si>
  <si>
    <t>Total Waiver Cases/Recipients</t>
  </si>
  <si>
    <t>% Utilization to Total DS Caseload</t>
  </si>
  <si>
    <t>(Top 6 Closure Reasons, %)</t>
  </si>
  <si>
    <t>Ineligible</t>
  </si>
  <si>
    <t>Institutionalization</t>
  </si>
  <si>
    <t>No longer wants service</t>
  </si>
  <si>
    <t>Moved Out of State</t>
  </si>
  <si>
    <t>Deceased</t>
  </si>
  <si>
    <t>Other</t>
  </si>
  <si>
    <t xml:space="preserve">(1) Available applications no longer includes subtraction of pending applications in the calculation.  </t>
  </si>
  <si>
    <t>1 Moved Out of State</t>
  </si>
  <si>
    <t>2 Lost Contact/Person no longer wants</t>
  </si>
  <si>
    <t>3 Deceased</t>
  </si>
  <si>
    <t>4 No Longer Eligible/Other</t>
  </si>
  <si>
    <t xml:space="preserve">1st Time </t>
  </si>
  <si>
    <t>Clients Waiting Under 90 Days %</t>
  </si>
  <si>
    <t>Clients Waiting Over 90 Days %</t>
  </si>
  <si>
    <t>Average Days Waiting of People Newly Served</t>
  </si>
  <si>
    <t>based on each person with 3 unique Statuses or</t>
  </si>
  <si>
    <t xml:space="preserve">                </t>
  </si>
  <si>
    <t>Average Days on Waitlist</t>
  </si>
  <si>
    <t>HOME AND COMMUNITY BASED WAIVER (HCBW) - PHYSICALLY DISABLED</t>
  </si>
  <si>
    <t>HOME AND COMMUNITY BASED WAIVER (HCBW) - FRAIL ELDERLY</t>
  </si>
  <si>
    <t>Page 12</t>
  </si>
  <si>
    <t>Nursing Facility</t>
  </si>
  <si>
    <t>Non-Priority Status</t>
  </si>
  <si>
    <t>REFERRALS</t>
  </si>
  <si>
    <t>WAITLIST</t>
  </si>
  <si>
    <t>Severe Functional Disability / TBI</t>
  </si>
  <si>
    <t>Total Persons Placed This Month</t>
  </si>
  <si>
    <t>Persons Placed This Month</t>
  </si>
  <si>
    <t>Minimum Days until Placement</t>
  </si>
  <si>
    <t>Total Cases/Recipients</t>
  </si>
  <si>
    <t>4 Recipient request</t>
  </si>
  <si>
    <t xml:space="preserve">HOME AND COMMUNITY BASED WAIVER  (HCBW) - PHYSICALLY DISABLED </t>
  </si>
  <si>
    <t>&lt; = 90 Days (%)</t>
  </si>
  <si>
    <t>Average Number of Days In Process Status</t>
  </si>
  <si>
    <t>Page 11</t>
  </si>
  <si>
    <t>Page 13</t>
  </si>
  <si>
    <t>Total Persons on Waitlist</t>
  </si>
  <si>
    <t>TIME UNTIL COMPLETION</t>
  </si>
  <si>
    <t>Average Days until Completion</t>
  </si>
  <si>
    <t>Maximum Days until Completion</t>
  </si>
  <si>
    <t>2 Withdrawn</t>
  </si>
  <si>
    <t>4 Other &amp; Moved</t>
  </si>
  <si>
    <t>&lt; = 45 Days (%)</t>
  </si>
  <si>
    <t>Total Referrals</t>
  </si>
  <si>
    <t>Pending</t>
  </si>
  <si>
    <t>1 Lacks Intellectual Disability Diagnosis</t>
  </si>
  <si>
    <t>Total Unduplicated People Waiting</t>
  </si>
  <si>
    <t>*Wait Days - Application date to service start date</t>
  </si>
  <si>
    <t>*Status Definitions</t>
  </si>
  <si>
    <r>
      <t>Referral -</t>
    </r>
    <r>
      <rPr>
        <sz val="10"/>
        <rFont val="Arial"/>
        <family val="2"/>
      </rPr>
      <t xml:space="preserve"> Clients in this status have completed and returned the ATAP Application and Proof of Diagnosis; 60 days is allowed in this status to process the case and move client to Pending</t>
    </r>
  </si>
  <si>
    <r>
      <t xml:space="preserve">Pending - </t>
    </r>
    <r>
      <rPr>
        <sz val="10"/>
        <rFont val="Arial"/>
        <family val="2"/>
      </rPr>
      <t>Clients in this status have been processed and on the Waitlist, waiting for services</t>
    </r>
  </si>
  <si>
    <r>
      <t xml:space="preserve">In Process - </t>
    </r>
    <r>
      <rPr>
        <sz val="10"/>
        <rFont val="Arial"/>
        <family val="2"/>
      </rPr>
      <t>Clients in this status have been given a slot for services, but have not yet began to utilize any services. A client may stay in this status for up to 30 days or until they begin utilizing their services.</t>
    </r>
  </si>
  <si>
    <t xml:space="preserve">WAITLIST </t>
  </si>
  <si>
    <t>No longer meets LOC for ICF/IDD</t>
  </si>
  <si>
    <t xml:space="preserve">Applied in last 90 days </t>
  </si>
  <si>
    <t xml:space="preserve">Applied 91-120 days ago </t>
  </si>
  <si>
    <t xml:space="preserve">Applied &gt; 121 days ago </t>
  </si>
  <si>
    <t xml:space="preserve">Approved </t>
  </si>
  <si>
    <t xml:space="preserve">Denied </t>
  </si>
  <si>
    <t xml:space="preserve">Withdrawn </t>
  </si>
  <si>
    <t>(Top 4 Denial Reasons)</t>
  </si>
  <si>
    <t>1 Death</t>
  </si>
  <si>
    <t>2 NH Placement</t>
  </si>
  <si>
    <t>3 Moved out of State</t>
  </si>
  <si>
    <t>This document contains Caseload Statistics for several Aging and Disability Services Division (ADSD) programs.  (Note:  Not all programs collect this information, therefore not all of ADSDs programs are listed below.)  Footnotes are included at the bottom of any program's statistics where clients have been waiting over 90 days for services.  Please contact Dawn Lyons at 702-486-3545 if you have any questions.</t>
  </si>
  <si>
    <t>Total New Applications Received</t>
  </si>
  <si>
    <t>ATAP-Comprehensive</t>
  </si>
  <si>
    <t>ATAP-Insurance Assistance</t>
  </si>
  <si>
    <t>ATAP-Plan Undetermined</t>
  </si>
  <si>
    <t>ATAP-Social Skills</t>
  </si>
  <si>
    <t>ATAP-Targeted Basic - Supv &amp; RBT</t>
  </si>
  <si>
    <t>ATAP-Targeted Extensive</t>
  </si>
  <si>
    <t>ATAP-Therapeutic</t>
  </si>
  <si>
    <t>Medicaid FFS</t>
  </si>
  <si>
    <t>Medicaid MCO</t>
  </si>
  <si>
    <t>People Placed This Month</t>
  </si>
  <si>
    <t>ATAP-Transition Plan</t>
  </si>
  <si>
    <t>Average Monthly Co-Payment</t>
  </si>
  <si>
    <t>% of Cases with No Co-Payment</t>
  </si>
  <si>
    <t>Total # of Closed Cases (inc in Active)</t>
  </si>
  <si>
    <t>Children Dropped w/o rec'ing serv's (inc in Wait)</t>
  </si>
  <si>
    <r>
      <rPr>
        <b/>
        <vertAlign val="superscript"/>
        <sz val="10"/>
        <rFont val="Arial"/>
        <family val="2"/>
      </rPr>
      <t>+</t>
    </r>
    <r>
      <rPr>
        <b/>
        <sz val="10"/>
        <rFont val="Arial"/>
        <family val="2"/>
      </rPr>
      <t>Children with Managed Care Organization (MCO) coverage were taken off the waitlist to be tracked separately.  114/136  children Dropped due to MCO coverage (84%)</t>
    </r>
  </si>
  <si>
    <t>AUTISM TREATMENT ASSISTANCE</t>
  </si>
  <si>
    <t>Highest Level of Care (LOC)</t>
  </si>
  <si>
    <t>Significant Change in Support System</t>
  </si>
  <si>
    <t>Transitioning from another Waiver</t>
  </si>
  <si>
    <t>Terminal Illness</t>
  </si>
  <si>
    <t>Least Minimal Essential Personal Care</t>
  </si>
  <si>
    <t>Placement - Nursing Facility</t>
  </si>
  <si>
    <t>Minimum Days Until Placement</t>
  </si>
  <si>
    <t>Average Days Until Placement</t>
  </si>
  <si>
    <t>Maximum Days Until Placement</t>
  </si>
  <si>
    <t>Placement - Highest Level of Care (LOC)</t>
  </si>
  <si>
    <t>Placement - Significant Change in Support System</t>
  </si>
  <si>
    <t>Placement - Transitioning from another Waiver</t>
  </si>
  <si>
    <t>Placement - Terminal Illness</t>
  </si>
  <si>
    <t>Placement - Least Minimal Essential Personal Care</t>
  </si>
  <si>
    <t>Death</t>
  </si>
  <si>
    <t>NH Placement</t>
  </si>
  <si>
    <t>Hospitalized</t>
  </si>
  <si>
    <t>Non-Cooperation</t>
  </si>
  <si>
    <t>CLIENTS REFERRED</t>
  </si>
  <si>
    <t>CLIENTS WAITING</t>
  </si>
  <si>
    <t>CLIENTS APPROVED</t>
  </si>
  <si>
    <t>CHILDREN REFERRED</t>
  </si>
  <si>
    <t xml:space="preserve">HOMEMAKER </t>
  </si>
  <si>
    <t>AUTISM TREATMENT ASSISTANCE PROGRAM (ATAP)</t>
  </si>
  <si>
    <t xml:space="preserve">INDEPENDENT LIVING </t>
  </si>
  <si>
    <t xml:space="preserve">DISABILITY RX </t>
  </si>
  <si>
    <t>SENIOR RX</t>
  </si>
  <si>
    <t>Approved</t>
  </si>
  <si>
    <t>Average Wait time till approved</t>
  </si>
  <si>
    <t>Average days waiting</t>
  </si>
  <si>
    <t>Total Clients Waiting</t>
  </si>
  <si>
    <t>&gt; 45 Days (%)</t>
  </si>
  <si>
    <t>Placement - Severe Functional Disability / TBI</t>
  </si>
  <si>
    <t>Placement - Non-Priority Status</t>
  </si>
  <si>
    <t>Average days waiting YTD</t>
  </si>
  <si>
    <t xml:space="preserve">Average Days Waiting </t>
  </si>
  <si>
    <r>
      <t>Maximum Days Until Enrollment</t>
    </r>
    <r>
      <rPr>
        <vertAlign val="superscript"/>
        <sz val="10"/>
        <rFont val="Arial"/>
        <family val="2"/>
      </rPr>
      <t>1</t>
    </r>
  </si>
  <si>
    <t>Total Children Waiting*</t>
  </si>
  <si>
    <t>INDEPENDENT LIVING</t>
  </si>
  <si>
    <t>DISABILITY RX</t>
  </si>
  <si>
    <t>NEVADA EARLY INTERVENTION SERVICES</t>
  </si>
  <si>
    <t>TOTAL APPLICATIONS RECEIVED</t>
  </si>
  <si>
    <t>CHILDREN WAITING for ONE or MORE SERVICES</t>
  </si>
  <si>
    <t>AVAILABLE FEDERAL SLOTS (1)</t>
  </si>
  <si>
    <t>FY19 YTD</t>
  </si>
  <si>
    <t>Qualifies for 100% Fed Subsidy</t>
  </si>
  <si>
    <t>Income Too High</t>
  </si>
  <si>
    <t>Residency</t>
  </si>
  <si>
    <t>Need Medicare Part-D Plan</t>
  </si>
  <si>
    <t>Eligible for Medicaid</t>
  </si>
  <si>
    <t>No Disability Certification</t>
  </si>
  <si>
    <t>Incomplete Data</t>
  </si>
  <si>
    <t>Age</t>
  </si>
  <si>
    <r>
      <t>All Other Reasons</t>
    </r>
    <r>
      <rPr>
        <vertAlign val="superscript"/>
        <sz val="10"/>
        <rFont val="Arial"/>
        <family val="2"/>
      </rPr>
      <t>2</t>
    </r>
  </si>
  <si>
    <t>(Closure Reasons, %)</t>
  </si>
  <si>
    <t>Did Not Re-Certify Eligibility</t>
  </si>
  <si>
    <t xml:space="preserve">Deceased </t>
  </si>
  <si>
    <t xml:space="preserve">Member Initiated </t>
  </si>
  <si>
    <t>General Noncooperation</t>
  </si>
  <si>
    <t xml:space="preserve">1. Days until enrollment includes processing, eligibility verification, and time on wait list, if any. 
2. All Other reasons include: AE - Request of Additional Info;  Requested, Incomplete Data and Unable to Verify Income </t>
  </si>
  <si>
    <t xml:space="preserve">1. Days until enrollment includes processing, eligibility verification, and time on wait list, if any.
2. All Other reasons include: AE - Request of Additional Info;  Requested, Incomplete Data and Unable to Verify Income </t>
  </si>
  <si>
    <t>Member Initiated</t>
  </si>
  <si>
    <t>*As of 10/21/18:  33 people have been waiting over 90 days. There have been three closures and five approvals.  (Number of days waiting is calculated from the date a person expressed interest in the program.)</t>
  </si>
  <si>
    <t>*As of 10/21/2018: 61 have become active.  30 have closed; and 35 have moved to Pending. There are currently 326 people waiting over 90 days, nine people are receiving Homemaker services; and one person is receiving PAS.  (Number of days waiting is calculated from the date a person expressed interest in the program.)</t>
  </si>
  <si>
    <t>*As of 10/21/2018: 17 have become active; 11 have moved to pending status.  Five have closed. There are currently 181 people waiting over 90 days, nine are receiving homemaker services; eight are receiving PAS.  (Number of days waiting is calculated from the date a person expressed interest in the program.)</t>
  </si>
  <si>
    <t>*As of 10/21/2018:  There are currently 2 people waiting over 90 days. There have been six closures and five became active. (Number of days waiting is calculated from the date a person expressed interest in the program.)</t>
  </si>
  <si>
    <t>*As of 10/21/2018:   There are currently 14 people waiting over 90 days. There have been no closures and one approval.  (Number of days waiting is calculated from the date a person expressed interest in the program.)</t>
  </si>
  <si>
    <t>Unduplicated Count Year-to-Date</t>
  </si>
  <si>
    <t>Placement - Limited Risk</t>
  </si>
  <si>
    <t>Minor Priority Status</t>
  </si>
  <si>
    <t>ATAP-Service Coordination</t>
  </si>
  <si>
    <t>Page 14</t>
  </si>
  <si>
    <t>Page 15</t>
  </si>
  <si>
    <t>Page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</si>
</sst>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409]mmm\-yy;@"/>
    <numFmt numFmtId="165" formatCode="[$-409]mmmm\-yy;@"/>
    <numFmt numFmtId="166" formatCode="0.0"/>
    <numFmt numFmtId="167" formatCode="0.0%"/>
    <numFmt numFmtId="168" formatCode="&quot;$&quot;#,##0.00"/>
    <numFmt numFmtId="169" formatCode="#,##0.0"/>
  </numFmts>
  <fonts count="30" x14ac:knownFonts="1">
    <font>
      <sz val="11"/>
      <color theme="1"/>
      <name val="Arial"/>
      <family val="2"/>
    </font>
    <font>
      <sz val="10"/>
      <name val="Arial"/>
      <family val="2"/>
    </font>
    <font>
      <sz val="10"/>
      <name val="Arial"/>
      <family val="2"/>
    </font>
    <font>
      <b/>
      <sz val="10"/>
      <name val="Arial"/>
      <family val="2"/>
    </font>
    <font>
      <b/>
      <sz val="11"/>
      <name val="Arial"/>
      <family val="2"/>
    </font>
    <font>
      <b/>
      <sz val="12"/>
      <name val="Arial"/>
      <family val="2"/>
    </font>
    <font>
      <sz val="8"/>
      <name val="Arial"/>
      <family val="2"/>
    </font>
    <font>
      <b/>
      <sz val="14"/>
      <name val="Arial"/>
      <family val="2"/>
    </font>
    <font>
      <b/>
      <vertAlign val="superscript"/>
      <sz val="10"/>
      <name val="Arial"/>
      <family val="2"/>
    </font>
    <font>
      <b/>
      <sz val="8"/>
      <name val="Arial"/>
      <family val="2"/>
    </font>
    <font>
      <sz val="11"/>
      <color theme="1"/>
      <name val="Calibri"/>
      <family val="2"/>
      <scheme val="minor"/>
    </font>
    <font>
      <sz val="11"/>
      <color rgb="FFFF0000"/>
      <name val="Arial"/>
      <family val="2"/>
    </font>
    <font>
      <sz val="10"/>
      <color rgb="FFFF0000"/>
      <name val="Arial"/>
      <family val="2"/>
    </font>
    <font>
      <b/>
      <i/>
      <sz val="10"/>
      <name val="Arial"/>
      <family val="2"/>
    </font>
    <font>
      <sz val="10"/>
      <name val="Arial"/>
      <family val="2"/>
    </font>
    <font>
      <sz val="11"/>
      <color theme="1"/>
      <name val="Arial"/>
      <family val="2"/>
    </font>
    <font>
      <b/>
      <i/>
      <sz val="6"/>
      <name val="Arial"/>
      <family val="2"/>
    </font>
    <font>
      <sz val="10"/>
      <name val="Arial"/>
      <family val="2"/>
    </font>
    <font>
      <sz val="10"/>
      <name val="Arial"/>
      <family val="2"/>
    </font>
    <font>
      <sz val="10"/>
      <color theme="0"/>
      <name val="Arial"/>
      <family val="2"/>
    </font>
    <font>
      <sz val="10"/>
      <name val="Arial"/>
      <family val="2"/>
    </font>
    <font>
      <sz val="10"/>
      <name val="Arial"/>
      <family val="2"/>
    </font>
    <font>
      <sz val="9"/>
      <name val="Arial"/>
      <family val="2"/>
    </font>
    <font>
      <b/>
      <sz val="11"/>
      <color rgb="FFFF0000"/>
      <name val="Arial"/>
      <family val="2"/>
    </font>
    <font>
      <b/>
      <sz val="9"/>
      <color rgb="FFFF0000"/>
      <name val="Arial"/>
      <family val="2"/>
    </font>
    <font>
      <sz val="10"/>
      <color theme="1"/>
      <name val="Arial"/>
      <family val="2"/>
    </font>
    <font>
      <sz val="11"/>
      <name val="Arial"/>
      <family val="2"/>
    </font>
    <font>
      <b/>
      <sz val="12"/>
      <color theme="1"/>
      <name val="Arial"/>
      <family val="2"/>
    </font>
    <font>
      <b/>
      <sz val="14"/>
      <color theme="1"/>
      <name val="Arial"/>
      <family val="2"/>
    </font>
    <font>
      <vertAlign val="superscript"/>
      <sz val="10"/>
      <name val="Arial"/>
      <family val="2"/>
    </font>
  </fonts>
  <fills count="4">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s>
  <borders count="73">
    <border>
      <left/>
      <right/>
      <top/>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top style="thin">
        <color indexed="64"/>
      </top>
      <bottom style="medium">
        <color indexed="64"/>
      </bottom>
      <diagonal/>
    </border>
  </borders>
  <cellStyleXfs count="42">
    <xf numFmtId="0" fontId="0"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 fillId="0" borderId="0"/>
    <xf numFmtId="0" fontId="2" fillId="0" borderId="0"/>
    <xf numFmtId="0" fontId="2" fillId="0" borderId="0"/>
    <xf numFmtId="0" fontId="2" fillId="0" borderId="0"/>
    <xf numFmtId="0" fontId="10"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4"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17" fillId="0" borderId="0"/>
    <xf numFmtId="0" fontId="18" fillId="0" borderId="0"/>
    <xf numFmtId="0" fontId="20" fillId="0" borderId="0"/>
    <xf numFmtId="43"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9"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1" fillId="0" borderId="0"/>
  </cellStyleXfs>
  <cellXfs count="813">
    <xf numFmtId="0" fontId="0" fillId="0" borderId="0" xfId="0"/>
    <xf numFmtId="0" fontId="0" fillId="0" borderId="35" xfId="0" applyBorder="1"/>
    <xf numFmtId="0" fontId="0" fillId="0" borderId="21" xfId="0" applyBorder="1"/>
    <xf numFmtId="0" fontId="0" fillId="0" borderId="22" xfId="0" applyBorder="1"/>
    <xf numFmtId="0" fontId="0" fillId="0" borderId="0" xfId="0" applyBorder="1"/>
    <xf numFmtId="0" fontId="0" fillId="0" borderId="25" xfId="0" applyBorder="1"/>
    <xf numFmtId="0" fontId="12" fillId="0" borderId="35" xfId="5" applyFont="1" applyFill="1" applyBorder="1" applyAlignment="1">
      <alignment horizontal="left" vertical="center" indent="2"/>
    </xf>
    <xf numFmtId="3" fontId="6" fillId="0" borderId="0" xfId="10" applyNumberFormat="1" applyFont="1" applyBorder="1" applyAlignment="1">
      <alignment horizontal="center" vertical="center"/>
    </xf>
    <xf numFmtId="0" fontId="9" fillId="0" borderId="35" xfId="5" applyFont="1" applyBorder="1" applyAlignment="1">
      <alignment horizontal="left" vertical="center"/>
    </xf>
    <xf numFmtId="3" fontId="6" fillId="0" borderId="21" xfId="5" applyNumberFormat="1" applyFont="1" applyBorder="1" applyAlignment="1">
      <alignment horizontal="center" vertical="center"/>
    </xf>
    <xf numFmtId="3" fontId="6" fillId="0" borderId="21" xfId="10" applyNumberFormat="1" applyFont="1" applyBorder="1" applyAlignment="1">
      <alignment horizontal="center" vertical="center"/>
    </xf>
    <xf numFmtId="0" fontId="0" fillId="0" borderId="0" xfId="0" applyAlignment="1"/>
    <xf numFmtId="1" fontId="4" fillId="0" borderId="0" xfId="4" quotePrefix="1" applyNumberFormat="1" applyFont="1" applyBorder="1" applyAlignment="1">
      <alignment horizontal="center" vertical="center"/>
    </xf>
    <xf numFmtId="166" fontId="4" fillId="0" borderId="0" xfId="4" quotePrefix="1" applyNumberFormat="1" applyFont="1" applyBorder="1" applyAlignment="1">
      <alignment horizontal="center" vertical="center"/>
    </xf>
    <xf numFmtId="166" fontId="3" fillId="0" borderId="4" xfId="1" applyNumberFormat="1" applyFont="1" applyBorder="1" applyAlignment="1">
      <alignment horizontal="center" vertical="center" wrapText="1"/>
    </xf>
    <xf numFmtId="0" fontId="1" fillId="0" borderId="0" xfId="4"/>
    <xf numFmtId="0" fontId="7" fillId="0" borderId="0" xfId="4" applyFont="1" applyBorder="1" applyAlignment="1">
      <alignment vertical="center"/>
    </xf>
    <xf numFmtId="165" fontId="4" fillId="0" borderId="0" xfId="4" quotePrefix="1" applyNumberFormat="1" applyFont="1" applyBorder="1" applyAlignment="1">
      <alignment vertical="center"/>
    </xf>
    <xf numFmtId="165" fontId="4" fillId="0" borderId="0" xfId="4" applyNumberFormat="1" applyFont="1" applyBorder="1" applyAlignment="1">
      <alignment vertical="center"/>
    </xf>
    <xf numFmtId="3" fontId="3" fillId="0" borderId="1" xfId="1" applyNumberFormat="1" applyFont="1" applyBorder="1" applyAlignment="1">
      <alignment horizontal="center" vertical="center" wrapText="1"/>
    </xf>
    <xf numFmtId="3" fontId="3" fillId="0" borderId="9" xfId="1" applyNumberFormat="1" applyFont="1" applyBorder="1" applyAlignment="1">
      <alignment horizontal="center" vertical="center" wrapText="1"/>
    </xf>
    <xf numFmtId="3" fontId="3" fillId="0" borderId="7" xfId="1" applyNumberFormat="1" applyFont="1" applyBorder="1" applyAlignment="1">
      <alignment horizontal="center" vertical="center" wrapText="1"/>
    </xf>
    <xf numFmtId="0" fontId="3" fillId="0" borderId="0" xfId="4" applyFont="1" applyBorder="1" applyAlignment="1">
      <alignment vertical="center"/>
    </xf>
    <xf numFmtId="0" fontId="3" fillId="0" borderId="35" xfId="4" applyFont="1" applyBorder="1" applyAlignment="1">
      <alignment horizontal="left" vertical="center" indent="2"/>
    </xf>
    <xf numFmtId="9" fontId="1" fillId="0" borderId="0" xfId="10" applyFont="1" applyBorder="1" applyAlignment="1">
      <alignment horizontal="center" vertical="center"/>
    </xf>
    <xf numFmtId="9" fontId="2" fillId="0" borderId="0" xfId="10" applyNumberFormat="1" applyBorder="1" applyAlignment="1">
      <alignment horizontal="center" vertical="center"/>
    </xf>
    <xf numFmtId="0" fontId="3" fillId="0" borderId="10" xfId="4" applyFont="1" applyBorder="1" applyAlignment="1">
      <alignment horizontal="left" vertical="center" indent="4"/>
    </xf>
    <xf numFmtId="0" fontId="1" fillId="0" borderId="12" xfId="14" applyFont="1" applyFill="1" applyBorder="1" applyAlignment="1">
      <alignment horizontal="left" vertical="center" indent="2"/>
    </xf>
    <xf numFmtId="0" fontId="1" fillId="0" borderId="12" xfId="14" applyFont="1" applyFill="1" applyBorder="1" applyAlignment="1">
      <alignment horizontal="left" vertical="center" indent="4"/>
    </xf>
    <xf numFmtId="0" fontId="1" fillId="0" borderId="26" xfId="14" applyFont="1" applyFill="1" applyBorder="1" applyAlignment="1">
      <alignment horizontal="left" vertical="center" indent="2"/>
    </xf>
    <xf numFmtId="1" fontId="1" fillId="0" borderId="14" xfId="15" applyNumberFormat="1" applyFont="1" applyFill="1" applyBorder="1" applyAlignment="1">
      <alignment horizontal="center" vertical="center"/>
    </xf>
    <xf numFmtId="0" fontId="1" fillId="0" borderId="30" xfId="14" applyFont="1" applyBorder="1" applyAlignment="1">
      <alignment horizontal="left" vertical="center" indent="2"/>
    </xf>
    <xf numFmtId="0" fontId="1" fillId="0" borderId="12" xfId="4" applyFont="1" applyFill="1" applyBorder="1" applyAlignment="1">
      <alignment horizontal="left" vertical="center" indent="2"/>
    </xf>
    <xf numFmtId="0" fontId="1" fillId="0" borderId="12" xfId="4" applyFont="1" applyBorder="1" applyAlignment="1">
      <alignment horizontal="left" vertical="center" indent="2"/>
    </xf>
    <xf numFmtId="0" fontId="1" fillId="0" borderId="26" xfId="4" applyFont="1" applyFill="1" applyBorder="1" applyAlignment="1">
      <alignment horizontal="left" vertical="center" indent="2"/>
    </xf>
    <xf numFmtId="1" fontId="1" fillId="0" borderId="3" xfId="16" applyNumberFormat="1" applyFont="1" applyFill="1" applyBorder="1" applyAlignment="1">
      <alignment horizontal="center" vertical="center"/>
    </xf>
    <xf numFmtId="1" fontId="1" fillId="0" borderId="14" xfId="19" applyNumberFormat="1" applyFont="1" applyFill="1" applyBorder="1" applyAlignment="1">
      <alignment horizontal="center" vertical="center"/>
    </xf>
    <xf numFmtId="0" fontId="1" fillId="0" borderId="30" xfId="4" applyFont="1" applyBorder="1" applyAlignment="1">
      <alignment horizontal="left" vertical="center" indent="2"/>
    </xf>
    <xf numFmtId="0" fontId="3" fillId="0" borderId="12" xfId="4" applyFont="1" applyBorder="1" applyAlignment="1">
      <alignment horizontal="left" vertical="center" indent="2"/>
    </xf>
    <xf numFmtId="1" fontId="1" fillId="0" borderId="3" xfId="22" applyNumberFormat="1" applyFont="1" applyBorder="1" applyAlignment="1">
      <alignment horizontal="center" vertical="center"/>
    </xf>
    <xf numFmtId="1" fontId="1" fillId="0" borderId="15" xfId="22" applyNumberFormat="1" applyFont="1" applyBorder="1" applyAlignment="1">
      <alignment horizontal="center" vertical="center"/>
    </xf>
    <xf numFmtId="1" fontId="1" fillId="0" borderId="15" xfId="19" applyNumberFormat="1" applyBorder="1" applyAlignment="1">
      <alignment horizontal="center" vertical="center"/>
    </xf>
    <xf numFmtId="1" fontId="1" fillId="0" borderId="28" xfId="19" applyNumberFormat="1" applyFont="1" applyBorder="1" applyAlignment="1">
      <alignment horizontal="center" vertical="center"/>
    </xf>
    <xf numFmtId="9" fontId="1" fillId="0" borderId="15" xfId="22" applyFont="1" applyBorder="1" applyAlignment="1">
      <alignment horizontal="center" vertical="center"/>
    </xf>
    <xf numFmtId="167" fontId="1" fillId="0" borderId="33" xfId="22" applyNumberFormat="1" applyFont="1" applyFill="1" applyBorder="1" applyAlignment="1">
      <alignment horizontal="center" vertical="center"/>
    </xf>
    <xf numFmtId="3" fontId="6" fillId="0" borderId="0" xfId="4" applyNumberFormat="1" applyFont="1" applyBorder="1" applyAlignment="1">
      <alignment horizontal="center" vertical="center"/>
    </xf>
    <xf numFmtId="3" fontId="3" fillId="0" borderId="52" xfId="1" applyNumberFormat="1" applyFont="1" applyBorder="1" applyAlignment="1">
      <alignment horizontal="center" vertical="center" wrapText="1"/>
    </xf>
    <xf numFmtId="1" fontId="3" fillId="0" borderId="36" xfId="1" applyNumberFormat="1" applyFont="1" applyBorder="1" applyAlignment="1">
      <alignment horizontal="center" vertical="center" wrapText="1"/>
    </xf>
    <xf numFmtId="0" fontId="1" fillId="0" borderId="26" xfId="14" applyFont="1" applyBorder="1" applyAlignment="1">
      <alignment horizontal="left" vertical="center" indent="2"/>
    </xf>
    <xf numFmtId="1" fontId="1" fillId="0" borderId="18" xfId="16" applyNumberFormat="1" applyFont="1" applyFill="1" applyBorder="1" applyAlignment="1">
      <alignment horizontal="center" vertical="center"/>
    </xf>
    <xf numFmtId="0" fontId="5" fillId="0" borderId="35" xfId="14" applyFont="1" applyBorder="1" applyAlignment="1">
      <alignment horizontal="left" vertical="center"/>
    </xf>
    <xf numFmtId="1" fontId="1" fillId="0" borderId="8" xfId="16" applyNumberFormat="1" applyFont="1" applyFill="1" applyBorder="1" applyAlignment="1">
      <alignment horizontal="center" vertical="center"/>
    </xf>
    <xf numFmtId="1" fontId="1" fillId="0" borderId="23" xfId="15" applyNumberFormat="1" applyFont="1" applyFill="1" applyBorder="1" applyAlignment="1">
      <alignment horizontal="center" vertical="center"/>
    </xf>
    <xf numFmtId="166" fontId="3" fillId="0" borderId="48" xfId="1" applyNumberFormat="1" applyFont="1" applyBorder="1" applyAlignment="1">
      <alignment horizontal="center" vertical="center" wrapText="1"/>
    </xf>
    <xf numFmtId="0" fontId="5" fillId="0" borderId="32" xfId="14" applyFont="1" applyBorder="1" applyAlignment="1">
      <alignment vertical="center"/>
    </xf>
    <xf numFmtId="1" fontId="1" fillId="0" borderId="16" xfId="4" applyNumberFormat="1" applyFont="1" applyFill="1" applyBorder="1" applyAlignment="1">
      <alignment horizontal="center" vertical="center"/>
    </xf>
    <xf numFmtId="1" fontId="3" fillId="0" borderId="47" xfId="15" applyNumberFormat="1" applyFont="1" applyBorder="1" applyAlignment="1">
      <alignment horizontal="center" vertical="center" wrapText="1"/>
    </xf>
    <xf numFmtId="1" fontId="3" fillId="0" borderId="48" xfId="15" applyNumberFormat="1" applyFont="1" applyBorder="1" applyAlignment="1">
      <alignment horizontal="center" vertical="center" wrapText="1"/>
    </xf>
    <xf numFmtId="1" fontId="1" fillId="0" borderId="7" xfId="4" applyNumberFormat="1" applyFont="1" applyFill="1" applyBorder="1" applyAlignment="1">
      <alignment horizontal="center" vertical="center"/>
    </xf>
    <xf numFmtId="0" fontId="1" fillId="0" borderId="35" xfId="4" applyFont="1" applyFill="1" applyBorder="1" applyAlignment="1">
      <alignment horizontal="left" vertical="center" indent="2"/>
    </xf>
    <xf numFmtId="1" fontId="1" fillId="0" borderId="5" xfId="4" applyNumberFormat="1" applyFont="1" applyFill="1" applyBorder="1" applyAlignment="1">
      <alignment horizontal="center" vertical="center"/>
    </xf>
    <xf numFmtId="1" fontId="1" fillId="0" borderId="23" xfId="16" applyNumberFormat="1" applyFont="1" applyFill="1" applyBorder="1" applyAlignment="1">
      <alignment horizontal="center" vertical="center"/>
    </xf>
    <xf numFmtId="0" fontId="1" fillId="0" borderId="26" xfId="4" applyFont="1" applyBorder="1" applyAlignment="1">
      <alignment horizontal="left" vertical="center" indent="2"/>
    </xf>
    <xf numFmtId="0" fontId="5" fillId="0" borderId="32" xfId="4" applyFont="1" applyBorder="1" applyAlignment="1">
      <alignment horizontal="left" vertical="center"/>
    </xf>
    <xf numFmtId="0" fontId="5" fillId="0" borderId="32" xfId="4" applyFont="1" applyFill="1" applyBorder="1" applyAlignment="1">
      <alignment horizontal="left" vertical="center"/>
    </xf>
    <xf numFmtId="1" fontId="1" fillId="0" borderId="23" xfId="19" applyNumberFormat="1" applyFont="1" applyFill="1" applyBorder="1" applyAlignment="1">
      <alignment horizontal="center" vertical="center"/>
    </xf>
    <xf numFmtId="1" fontId="1" fillId="0" borderId="54" xfId="22" applyNumberFormat="1" applyFont="1" applyFill="1" applyBorder="1" applyAlignment="1">
      <alignment horizontal="center" vertical="center"/>
    </xf>
    <xf numFmtId="1" fontId="1" fillId="0" borderId="52" xfId="19" applyNumberFormat="1" applyFont="1" applyFill="1" applyBorder="1" applyAlignment="1">
      <alignment horizontal="center" vertical="center"/>
    </xf>
    <xf numFmtId="1" fontId="1" fillId="0" borderId="36" xfId="19" applyNumberFormat="1" applyFont="1" applyFill="1" applyBorder="1" applyAlignment="1">
      <alignment horizontal="center" vertical="center"/>
    </xf>
    <xf numFmtId="0" fontId="1" fillId="0" borderId="11" xfId="4" applyFont="1" applyBorder="1" applyAlignment="1">
      <alignment horizontal="left" vertical="center" indent="2"/>
    </xf>
    <xf numFmtId="0" fontId="3" fillId="0" borderId="26" xfId="4" applyFont="1" applyBorder="1" applyAlignment="1">
      <alignment horizontal="left" vertical="center" indent="2"/>
    </xf>
    <xf numFmtId="9" fontId="1" fillId="0" borderId="18" xfId="22" applyFont="1" applyBorder="1" applyAlignment="1">
      <alignment horizontal="center" vertical="center"/>
    </xf>
    <xf numFmtId="3" fontId="1" fillId="0" borderId="15" xfId="19" applyNumberFormat="1" applyFont="1" applyBorder="1" applyAlignment="1">
      <alignment horizontal="center" vertical="center"/>
    </xf>
    <xf numFmtId="9" fontId="1" fillId="0" borderId="23" xfId="22" applyFont="1" applyBorder="1" applyAlignment="1">
      <alignment horizontal="center" vertical="center"/>
    </xf>
    <xf numFmtId="9" fontId="1" fillId="0" borderId="3" xfId="22" applyFont="1" applyBorder="1" applyAlignment="1">
      <alignment horizontal="center" vertical="center"/>
    </xf>
    <xf numFmtId="0" fontId="5" fillId="0" borderId="41" xfId="14" applyFont="1" applyBorder="1" applyAlignment="1">
      <alignment horizontal="left" vertical="center"/>
    </xf>
    <xf numFmtId="1" fontId="1" fillId="0" borderId="46" xfId="16" applyNumberFormat="1" applyFont="1" applyFill="1" applyBorder="1" applyAlignment="1">
      <alignment horizontal="center" vertical="center"/>
    </xf>
    <xf numFmtId="0" fontId="5" fillId="0" borderId="10" xfId="14" applyFont="1" applyBorder="1" applyAlignment="1">
      <alignment horizontal="left" vertical="center"/>
    </xf>
    <xf numFmtId="1" fontId="14" fillId="0" borderId="55" xfId="14" applyNumberFormat="1" applyFill="1" applyBorder="1" applyAlignment="1">
      <alignment horizontal="center" vertical="center"/>
    </xf>
    <xf numFmtId="0" fontId="0" fillId="0" borderId="0" xfId="0" applyAlignment="1">
      <alignment horizontal="left"/>
    </xf>
    <xf numFmtId="3" fontId="1" fillId="0" borderId="5" xfId="19" applyNumberFormat="1" applyFont="1" applyBorder="1" applyAlignment="1">
      <alignment horizontal="center" vertical="center"/>
    </xf>
    <xf numFmtId="167" fontId="1" fillId="0" borderId="14" xfId="22" applyNumberFormat="1" applyFont="1" applyFill="1" applyBorder="1" applyAlignment="1">
      <alignment horizontal="center" vertical="center"/>
    </xf>
    <xf numFmtId="0" fontId="3" fillId="0" borderId="10" xfId="14" applyFont="1" applyBorder="1" applyAlignment="1">
      <alignment horizontal="left" vertical="center" indent="2"/>
    </xf>
    <xf numFmtId="0" fontId="3" fillId="0" borderId="26" xfId="14" applyFont="1" applyBorder="1" applyAlignment="1">
      <alignment horizontal="left" vertical="center" indent="2"/>
    </xf>
    <xf numFmtId="9" fontId="1" fillId="0" borderId="23" xfId="16" applyFont="1" applyFill="1" applyBorder="1" applyAlignment="1">
      <alignment horizontal="center" vertical="center"/>
    </xf>
    <xf numFmtId="167" fontId="1" fillId="0" borderId="14" xfId="22" applyNumberFormat="1" applyFont="1" applyBorder="1" applyAlignment="1">
      <alignment horizontal="center" vertical="center"/>
    </xf>
    <xf numFmtId="9" fontId="1" fillId="0" borderId="23" xfId="22" applyFont="1" applyFill="1" applyBorder="1" applyAlignment="1">
      <alignment horizontal="center" vertical="center"/>
    </xf>
    <xf numFmtId="167" fontId="1" fillId="0" borderId="23" xfId="22" applyNumberFormat="1" applyFont="1" applyFill="1" applyBorder="1" applyAlignment="1">
      <alignment horizontal="center" vertical="center"/>
    </xf>
    <xf numFmtId="9" fontId="1" fillId="0" borderId="14" xfId="22" applyFont="1" applyFill="1" applyBorder="1" applyAlignment="1">
      <alignment horizontal="center" vertical="center"/>
    </xf>
    <xf numFmtId="3" fontId="3" fillId="0" borderId="62" xfId="1" applyNumberFormat="1" applyFont="1" applyBorder="1" applyAlignment="1">
      <alignment horizontal="center" vertical="center" wrapText="1"/>
    </xf>
    <xf numFmtId="167" fontId="1" fillId="0" borderId="15" xfId="22" applyNumberFormat="1" applyFont="1" applyFill="1" applyBorder="1" applyAlignment="1">
      <alignment horizontal="center" vertical="center"/>
    </xf>
    <xf numFmtId="0" fontId="7" fillId="0" borderId="10" xfId="4" applyFont="1" applyBorder="1" applyAlignment="1">
      <alignment vertical="center" wrapText="1"/>
    </xf>
    <xf numFmtId="0" fontId="7" fillId="0" borderId="35" xfId="4" applyFont="1" applyBorder="1" applyAlignment="1">
      <alignment vertical="center"/>
    </xf>
    <xf numFmtId="0" fontId="7" fillId="0" borderId="41" xfId="4" applyFont="1" applyBorder="1" applyAlignment="1">
      <alignment vertical="center" wrapText="1"/>
    </xf>
    <xf numFmtId="0" fontId="5" fillId="0" borderId="41" xfId="14" applyFont="1" applyBorder="1" applyAlignment="1">
      <alignment vertical="center" wrapText="1"/>
    </xf>
    <xf numFmtId="0" fontId="7" fillId="0" borderId="35" xfId="14" applyFont="1" applyBorder="1" applyAlignment="1">
      <alignment vertical="center"/>
    </xf>
    <xf numFmtId="167" fontId="1" fillId="0" borderId="23" xfId="16" applyNumberFormat="1" applyFont="1" applyFill="1" applyBorder="1" applyAlignment="1">
      <alignment horizontal="center" vertical="center"/>
    </xf>
    <xf numFmtId="167" fontId="1" fillId="0" borderId="9" xfId="16" applyNumberFormat="1" applyFont="1" applyFill="1" applyBorder="1" applyAlignment="1">
      <alignment horizontal="center" vertical="center"/>
    </xf>
    <xf numFmtId="167" fontId="1" fillId="0" borderId="14" xfId="16" applyNumberFormat="1" applyFont="1" applyFill="1" applyBorder="1" applyAlignment="1">
      <alignment horizontal="center" vertical="center"/>
    </xf>
    <xf numFmtId="167" fontId="1" fillId="0" borderId="49" xfId="16" applyNumberFormat="1" applyFont="1" applyFill="1" applyBorder="1" applyAlignment="1">
      <alignment horizontal="center" vertical="center"/>
    </xf>
    <xf numFmtId="0" fontId="0" fillId="0" borderId="0" xfId="0" applyAlignment="1">
      <alignment wrapText="1"/>
    </xf>
    <xf numFmtId="1" fontId="1" fillId="0" borderId="9" xfId="22" applyNumberFormat="1" applyFont="1" applyFill="1" applyBorder="1" applyAlignment="1">
      <alignment horizontal="center" vertical="center"/>
    </xf>
    <xf numFmtId="1" fontId="1" fillId="0" borderId="15" xfId="22" applyNumberFormat="1" applyFont="1" applyFill="1" applyBorder="1" applyAlignment="1">
      <alignment horizontal="center" vertical="center"/>
    </xf>
    <xf numFmtId="1" fontId="1" fillId="0" borderId="23" xfId="22" applyNumberFormat="1" applyFont="1" applyFill="1" applyBorder="1" applyAlignment="1">
      <alignment horizontal="center" vertical="center"/>
    </xf>
    <xf numFmtId="3" fontId="1" fillId="0" borderId="18" xfId="4" applyNumberFormat="1" applyFont="1" applyBorder="1" applyAlignment="1">
      <alignment horizontal="center" vertical="center"/>
    </xf>
    <xf numFmtId="3" fontId="1" fillId="0" borderId="3" xfId="4" applyNumberFormat="1" applyFont="1" applyBorder="1" applyAlignment="1">
      <alignment horizontal="center" vertical="center"/>
    </xf>
    <xf numFmtId="167" fontId="1" fillId="0" borderId="33" xfId="16" applyNumberFormat="1" applyFont="1" applyFill="1" applyBorder="1" applyAlignment="1">
      <alignment horizontal="center" vertical="center"/>
    </xf>
    <xf numFmtId="167" fontId="1" fillId="0" borderId="38" xfId="16" applyNumberFormat="1" applyFont="1" applyFill="1" applyBorder="1" applyAlignment="1">
      <alignment horizontal="center" vertical="center"/>
    </xf>
    <xf numFmtId="0" fontId="3" fillId="0" borderId="12" xfId="14" applyFont="1" applyBorder="1" applyAlignment="1">
      <alignment horizontal="left" vertical="center" indent="4"/>
    </xf>
    <xf numFmtId="0" fontId="3" fillId="0" borderId="11" xfId="14" applyFont="1" applyBorder="1" applyAlignment="1">
      <alignment horizontal="left" vertical="center" indent="2"/>
    </xf>
    <xf numFmtId="0" fontId="3" fillId="0" borderId="11" xfId="14" applyFont="1" applyBorder="1" applyAlignment="1">
      <alignment horizontal="left" vertical="center" indent="4"/>
    </xf>
    <xf numFmtId="0" fontId="3" fillId="0" borderId="26" xfId="4" applyFont="1" applyFill="1" applyBorder="1" applyAlignment="1">
      <alignment horizontal="left" vertical="center" indent="2"/>
    </xf>
    <xf numFmtId="0" fontId="3" fillId="0" borderId="35" xfId="4" applyFont="1" applyFill="1" applyBorder="1" applyAlignment="1">
      <alignment horizontal="left" vertical="center" indent="2"/>
    </xf>
    <xf numFmtId="3" fontId="1" fillId="0" borderId="15" xfId="19" applyNumberFormat="1" applyFont="1" applyFill="1" applyBorder="1" applyAlignment="1">
      <alignment horizontal="center" vertical="center"/>
    </xf>
    <xf numFmtId="3" fontId="1" fillId="0" borderId="14" xfId="19" applyNumberFormat="1" applyFont="1" applyFill="1" applyBorder="1" applyAlignment="1">
      <alignment horizontal="center" vertical="center"/>
    </xf>
    <xf numFmtId="37" fontId="1" fillId="0" borderId="3" xfId="22" applyNumberFormat="1" applyFont="1" applyBorder="1" applyAlignment="1">
      <alignment horizontal="center" vertical="center"/>
    </xf>
    <xf numFmtId="9" fontId="1" fillId="0" borderId="14" xfId="28" applyFont="1" applyBorder="1" applyAlignment="1">
      <alignment horizontal="center" vertical="center"/>
    </xf>
    <xf numFmtId="9" fontId="1" fillId="0" borderId="14" xfId="28" applyFont="1" applyFill="1" applyBorder="1" applyAlignment="1">
      <alignment horizontal="center" vertical="center"/>
    </xf>
    <xf numFmtId="1" fontId="1" fillId="2" borderId="7" xfId="19" applyNumberFormat="1" applyFont="1" applyFill="1" applyBorder="1" applyAlignment="1">
      <alignment horizontal="center" vertical="center"/>
    </xf>
    <xf numFmtId="1" fontId="1" fillId="0" borderId="14" xfId="22" applyNumberFormat="1" applyFont="1" applyBorder="1" applyAlignment="1">
      <alignment horizontal="center" vertical="center"/>
    </xf>
    <xf numFmtId="167" fontId="1" fillId="0" borderId="36" xfId="16" applyNumberFormat="1" applyFont="1" applyFill="1" applyBorder="1" applyAlignment="1">
      <alignment horizontal="center" vertical="center"/>
    </xf>
    <xf numFmtId="0" fontId="4" fillId="0" borderId="26" xfId="32" applyFont="1" applyBorder="1" applyAlignment="1">
      <alignment horizontal="left" vertical="center"/>
    </xf>
    <xf numFmtId="3" fontId="3" fillId="0" borderId="36" xfId="19" applyNumberFormat="1" applyFont="1" applyBorder="1" applyAlignment="1">
      <alignment horizontal="center" vertical="center" wrapText="1"/>
    </xf>
    <xf numFmtId="167" fontId="1" fillId="0" borderId="65" xfId="22" applyNumberFormat="1" applyFont="1" applyBorder="1" applyAlignment="1">
      <alignment horizontal="center" vertical="center"/>
    </xf>
    <xf numFmtId="3" fontId="1" fillId="0" borderId="16" xfId="19" applyNumberFormat="1" applyFill="1" applyBorder="1" applyAlignment="1">
      <alignment horizontal="center" vertical="center"/>
    </xf>
    <xf numFmtId="3" fontId="1" fillId="0" borderId="13" xfId="19" applyNumberFormat="1" applyFont="1" applyBorder="1" applyAlignment="1">
      <alignment horizontal="center" vertical="center"/>
    </xf>
    <xf numFmtId="0" fontId="3" fillId="0" borderId="26" xfId="32" applyFont="1" applyBorder="1" applyAlignment="1">
      <alignment horizontal="left" vertical="center" indent="4"/>
    </xf>
    <xf numFmtId="9" fontId="1" fillId="0" borderId="13" xfId="22" applyFont="1" applyBorder="1" applyAlignment="1">
      <alignment horizontal="center" vertical="center"/>
    </xf>
    <xf numFmtId="3" fontId="1" fillId="0" borderId="28" xfId="19" applyNumberFormat="1" applyFont="1" applyBorder="1" applyAlignment="1">
      <alignment horizontal="center" vertical="center"/>
    </xf>
    <xf numFmtId="3" fontId="1" fillId="0" borderId="12" xfId="19" applyNumberFormat="1" applyFont="1" applyFill="1" applyBorder="1" applyAlignment="1">
      <alignment horizontal="center" vertical="center"/>
    </xf>
    <xf numFmtId="3" fontId="1" fillId="0" borderId="13" xfId="19" applyNumberFormat="1" applyFont="1" applyFill="1" applyBorder="1" applyAlignment="1">
      <alignment horizontal="center" vertical="center"/>
    </xf>
    <xf numFmtId="1" fontId="1" fillId="0" borderId="24" xfId="22" applyNumberFormat="1" applyFont="1" applyBorder="1" applyAlignment="1">
      <alignment horizontal="center" vertical="center"/>
    </xf>
    <xf numFmtId="1" fontId="1" fillId="0" borderId="18" xfId="22" applyNumberFormat="1" applyFont="1" applyBorder="1" applyAlignment="1">
      <alignment horizontal="center" vertical="center"/>
    </xf>
    <xf numFmtId="0" fontId="3" fillId="0" borderId="10" xfId="32" applyFont="1" applyBorder="1" applyAlignment="1">
      <alignment horizontal="left" vertical="center" indent="2"/>
    </xf>
    <xf numFmtId="3" fontId="18" fillId="0" borderId="19" xfId="32" applyNumberFormat="1" applyBorder="1" applyAlignment="1">
      <alignment horizontal="center" vertical="center"/>
    </xf>
    <xf numFmtId="3" fontId="1" fillId="0" borderId="17" xfId="19" applyNumberFormat="1" applyFont="1" applyFill="1" applyBorder="1" applyAlignment="1">
      <alignment horizontal="center" vertical="center"/>
    </xf>
    <xf numFmtId="167" fontId="1" fillId="0" borderId="15" xfId="16" applyNumberFormat="1" applyFont="1" applyFill="1" applyBorder="1" applyAlignment="1">
      <alignment horizontal="center" vertical="center"/>
    </xf>
    <xf numFmtId="0" fontId="3" fillId="0" borderId="26" xfId="32" applyFont="1" applyBorder="1" applyAlignment="1">
      <alignment horizontal="left" vertical="center" indent="2"/>
    </xf>
    <xf numFmtId="167" fontId="18" fillId="0" borderId="3" xfId="22" applyNumberFormat="1" applyFont="1" applyBorder="1" applyAlignment="1">
      <alignment horizontal="center" vertical="center"/>
    </xf>
    <xf numFmtId="9" fontId="1" fillId="0" borderId="23" xfId="28" applyFont="1" applyFill="1" applyBorder="1" applyAlignment="1">
      <alignment horizontal="center" vertical="center"/>
    </xf>
    <xf numFmtId="167" fontId="1" fillId="0" borderId="66" xfId="16" applyNumberFormat="1" applyFont="1" applyFill="1" applyBorder="1" applyAlignment="1">
      <alignment horizontal="center" vertical="center"/>
    </xf>
    <xf numFmtId="167" fontId="1" fillId="0" borderId="33" xfId="28" applyNumberFormat="1" applyFont="1" applyBorder="1" applyAlignment="1">
      <alignment horizontal="center" vertical="center"/>
    </xf>
    <xf numFmtId="167" fontId="1" fillId="0" borderId="34" xfId="22" applyNumberFormat="1" applyFont="1" applyBorder="1" applyAlignment="1">
      <alignment horizontal="center" vertical="center"/>
    </xf>
    <xf numFmtId="167" fontId="1" fillId="0" borderId="34" xfId="28" applyNumberFormat="1" applyFont="1" applyBorder="1" applyAlignment="1">
      <alignment horizontal="center" vertical="center"/>
    </xf>
    <xf numFmtId="167" fontId="1" fillId="0" borderId="34" xfId="16" applyNumberFormat="1" applyFont="1" applyFill="1" applyBorder="1" applyAlignment="1">
      <alignment horizontal="center" vertical="center"/>
    </xf>
    <xf numFmtId="167" fontId="1" fillId="0" borderId="66" xfId="22" applyNumberFormat="1" applyFont="1" applyBorder="1" applyAlignment="1">
      <alignment horizontal="center" vertical="center"/>
    </xf>
    <xf numFmtId="9" fontId="1" fillId="0" borderId="3" xfId="28" applyFont="1" applyFill="1" applyBorder="1" applyAlignment="1">
      <alignment horizontal="center" vertical="center"/>
    </xf>
    <xf numFmtId="1" fontId="1" fillId="0" borderId="49" xfId="19" applyNumberFormat="1" applyFont="1" applyFill="1" applyBorder="1" applyAlignment="1">
      <alignment horizontal="center" vertical="center"/>
    </xf>
    <xf numFmtId="1" fontId="1" fillId="0" borderId="49" xfId="22" applyNumberFormat="1" applyFont="1" applyFill="1" applyBorder="1" applyAlignment="1">
      <alignment horizontal="center" vertical="center"/>
    </xf>
    <xf numFmtId="0" fontId="3" fillId="0" borderId="12" xfId="32" applyFont="1" applyBorder="1" applyAlignment="1">
      <alignment horizontal="left" vertical="center" indent="2"/>
    </xf>
    <xf numFmtId="0" fontId="3" fillId="0" borderId="12" xfId="32" applyFont="1" applyBorder="1" applyAlignment="1">
      <alignment horizontal="left" vertical="center" indent="4"/>
    </xf>
    <xf numFmtId="3" fontId="18" fillId="0" borderId="18" xfId="32" applyNumberFormat="1" applyBorder="1" applyAlignment="1">
      <alignment horizontal="center" vertical="center"/>
    </xf>
    <xf numFmtId="3" fontId="18" fillId="0" borderId="3" xfId="32" applyNumberFormat="1" applyBorder="1" applyAlignment="1">
      <alignment horizontal="center" vertical="center"/>
    </xf>
    <xf numFmtId="3" fontId="18" fillId="0" borderId="24" xfId="32" applyNumberFormat="1" applyBorder="1" applyAlignment="1">
      <alignment horizontal="center" vertical="center"/>
    </xf>
    <xf numFmtId="9" fontId="1" fillId="0" borderId="8" xfId="22" applyFont="1" applyBorder="1" applyAlignment="1">
      <alignment horizontal="center" vertical="center"/>
    </xf>
    <xf numFmtId="9" fontId="1" fillId="0" borderId="3" xfId="22" applyFont="1" applyBorder="1" applyAlignment="1">
      <alignment horizontal="center" vertical="center"/>
    </xf>
    <xf numFmtId="9" fontId="1" fillId="0" borderId="24" xfId="22" applyFont="1" applyBorder="1" applyAlignment="1">
      <alignment horizontal="center" vertical="center"/>
    </xf>
    <xf numFmtId="3" fontId="1" fillId="0" borderId="18" xfId="32" applyNumberFormat="1" applyFont="1" applyBorder="1" applyAlignment="1">
      <alignment horizontal="center" vertical="center"/>
    </xf>
    <xf numFmtId="3" fontId="1" fillId="0" borderId="3" xfId="32" applyNumberFormat="1" applyFont="1" applyBorder="1" applyAlignment="1">
      <alignment horizontal="center" vertical="center"/>
    </xf>
    <xf numFmtId="167" fontId="1" fillId="0" borderId="18" xfId="22" applyNumberFormat="1" applyFont="1" applyBorder="1" applyAlignment="1">
      <alignment horizontal="center" vertical="center"/>
    </xf>
    <xf numFmtId="167" fontId="1" fillId="0" borderId="3" xfId="22" applyNumberFormat="1" applyBorder="1" applyAlignment="1">
      <alignment horizontal="center" vertical="center"/>
    </xf>
    <xf numFmtId="3" fontId="1" fillId="0" borderId="16" xfId="19" applyNumberFormat="1" applyBorder="1" applyAlignment="1">
      <alignment horizontal="center" vertical="center"/>
    </xf>
    <xf numFmtId="3" fontId="1" fillId="0" borderId="14" xfId="19" applyNumberFormat="1" applyBorder="1" applyAlignment="1">
      <alignment horizontal="center" vertical="center"/>
    </xf>
    <xf numFmtId="3" fontId="1" fillId="0" borderId="5" xfId="19" applyNumberFormat="1" applyFont="1" applyBorder="1" applyAlignment="1">
      <alignment horizontal="center" vertical="center"/>
    </xf>
    <xf numFmtId="3" fontId="1" fillId="0" borderId="16" xfId="19" applyNumberFormat="1" applyFont="1" applyBorder="1" applyAlignment="1">
      <alignment horizontal="center" vertical="center"/>
    </xf>
    <xf numFmtId="3" fontId="1" fillId="0" borderId="14" xfId="19" applyNumberFormat="1" applyFont="1" applyBorder="1" applyAlignment="1">
      <alignment horizontal="center" vertical="center"/>
    </xf>
    <xf numFmtId="9" fontId="1" fillId="0" borderId="14" xfId="22" applyFont="1" applyBorder="1" applyAlignment="1">
      <alignment horizontal="center" vertical="center"/>
    </xf>
    <xf numFmtId="9" fontId="1" fillId="0" borderId="9" xfId="22" applyFont="1" applyBorder="1" applyAlignment="1">
      <alignment horizontal="center" vertical="center"/>
    </xf>
    <xf numFmtId="3" fontId="1" fillId="0" borderId="23" xfId="19" applyNumberFormat="1" applyFont="1" applyBorder="1" applyAlignment="1">
      <alignment horizontal="center" vertical="center"/>
    </xf>
    <xf numFmtId="3" fontId="1" fillId="0" borderId="29" xfId="19" applyNumberFormat="1" applyFont="1" applyBorder="1" applyAlignment="1">
      <alignment horizontal="center" vertical="center"/>
    </xf>
    <xf numFmtId="167" fontId="1" fillId="0" borderId="18" xfId="22" applyNumberFormat="1" applyFont="1" applyBorder="1" applyAlignment="1">
      <alignment horizontal="center" vertical="center"/>
    </xf>
    <xf numFmtId="3" fontId="1" fillId="0" borderId="5" xfId="19" applyNumberFormat="1" applyBorder="1" applyAlignment="1">
      <alignment horizontal="center" vertical="center"/>
    </xf>
    <xf numFmtId="3" fontId="1" fillId="0" borderId="23" xfId="19" applyNumberFormat="1" applyBorder="1" applyAlignment="1">
      <alignment horizontal="center" vertical="center"/>
    </xf>
    <xf numFmtId="167" fontId="1" fillId="0" borderId="9" xfId="22" applyNumberFormat="1" applyFont="1" applyBorder="1" applyAlignment="1">
      <alignment horizontal="center" vertical="center"/>
    </xf>
    <xf numFmtId="0" fontId="1" fillId="0" borderId="10" xfId="14" applyFont="1" applyBorder="1" applyAlignment="1">
      <alignment horizontal="left" vertical="center" indent="3"/>
    </xf>
    <xf numFmtId="0" fontId="1" fillId="0" borderId="16" xfId="14" applyFont="1" applyBorder="1" applyAlignment="1">
      <alignment horizontal="left" vertical="center" indent="3"/>
    </xf>
    <xf numFmtId="3" fontId="1" fillId="0" borderId="7" xfId="19" applyNumberFormat="1" applyFont="1" applyBorder="1" applyAlignment="1">
      <alignment horizontal="center" vertical="center"/>
    </xf>
    <xf numFmtId="3" fontId="1" fillId="0" borderId="9" xfId="19" applyNumberFormat="1" applyFont="1" applyBorder="1" applyAlignment="1">
      <alignment horizontal="center" vertical="center"/>
    </xf>
    <xf numFmtId="1" fontId="19" fillId="0" borderId="0" xfId="19" applyNumberFormat="1" applyFont="1" applyFill="1" applyBorder="1" applyAlignment="1">
      <alignment horizontal="center" vertical="center"/>
    </xf>
    <xf numFmtId="9" fontId="1" fillId="0" borderId="23" xfId="28" applyFont="1" applyBorder="1" applyAlignment="1">
      <alignment horizontal="center" vertical="center"/>
    </xf>
    <xf numFmtId="0" fontId="3" fillId="0" borderId="12" xfId="0" applyFont="1" applyBorder="1" applyAlignment="1">
      <alignment horizontal="left" vertical="center" indent="4"/>
    </xf>
    <xf numFmtId="9" fontId="1" fillId="0" borderId="15" xfId="22" applyNumberFormat="1" applyFont="1" applyFill="1" applyBorder="1" applyAlignment="1">
      <alignment horizontal="center" vertical="center"/>
    </xf>
    <xf numFmtId="9" fontId="1" fillId="0" borderId="9" xfId="28" applyFont="1" applyFill="1" applyBorder="1" applyAlignment="1">
      <alignment horizontal="center" vertical="center"/>
    </xf>
    <xf numFmtId="0" fontId="3" fillId="0" borderId="12" xfId="33" applyFont="1" applyBorder="1" applyAlignment="1">
      <alignment horizontal="left" vertical="center" indent="4"/>
    </xf>
    <xf numFmtId="3" fontId="3" fillId="0" borderId="4" xfId="1" applyNumberFormat="1" applyFont="1" applyBorder="1" applyAlignment="1">
      <alignment horizontal="center" vertical="center" wrapText="1"/>
    </xf>
    <xf numFmtId="0" fontId="3" fillId="0" borderId="12" xfId="33" applyFont="1" applyBorder="1" applyAlignment="1">
      <alignment horizontal="left" vertical="center" indent="2"/>
    </xf>
    <xf numFmtId="167" fontId="1" fillId="0" borderId="18" xfId="22" applyNumberFormat="1" applyFont="1" applyBorder="1" applyAlignment="1">
      <alignment horizontal="center" vertical="center"/>
    </xf>
    <xf numFmtId="3" fontId="18" fillId="0" borderId="8" xfId="32" applyNumberFormat="1" applyBorder="1" applyAlignment="1">
      <alignment horizontal="center" vertical="center"/>
    </xf>
    <xf numFmtId="167" fontId="1" fillId="0" borderId="8" xfId="22" applyNumberFormat="1" applyFont="1" applyBorder="1" applyAlignment="1">
      <alignment horizontal="center" vertical="center"/>
    </xf>
    <xf numFmtId="3" fontId="1" fillId="0" borderId="8" xfId="32" applyNumberFormat="1" applyFont="1" applyBorder="1" applyAlignment="1">
      <alignment horizontal="center" vertical="center"/>
    </xf>
    <xf numFmtId="3" fontId="1" fillId="0" borderId="54" xfId="19" applyNumberFormat="1" applyFont="1" applyBorder="1" applyAlignment="1">
      <alignment horizontal="center" vertical="center"/>
    </xf>
    <xf numFmtId="3" fontId="1" fillId="0" borderId="25" xfId="19" applyNumberFormat="1" applyFont="1" applyBorder="1" applyAlignment="1">
      <alignment horizontal="center" vertical="center"/>
    </xf>
    <xf numFmtId="167" fontId="1" fillId="0" borderId="38" xfId="22" applyNumberFormat="1" applyFont="1" applyFill="1" applyBorder="1" applyAlignment="1">
      <alignment horizontal="center" vertical="center"/>
    </xf>
    <xf numFmtId="3" fontId="1" fillId="0" borderId="7" xfId="19" applyNumberFormat="1" applyFont="1" applyFill="1" applyBorder="1" applyAlignment="1">
      <alignment horizontal="center" vertical="center"/>
    </xf>
    <xf numFmtId="3" fontId="1" fillId="0" borderId="9" xfId="19" applyNumberFormat="1" applyFont="1" applyFill="1" applyBorder="1" applyAlignment="1">
      <alignment horizontal="center" vertical="center"/>
    </xf>
    <xf numFmtId="3" fontId="1" fillId="0" borderId="52" xfId="19" applyNumberFormat="1" applyFont="1" applyFill="1" applyBorder="1" applyAlignment="1">
      <alignment horizontal="center" vertical="center"/>
    </xf>
    <xf numFmtId="3" fontId="1" fillId="0" borderId="36" xfId="19" applyNumberFormat="1" applyFont="1" applyBorder="1" applyAlignment="1">
      <alignment horizontal="center" vertical="center"/>
    </xf>
    <xf numFmtId="3" fontId="1" fillId="0" borderId="23" xfId="19" applyNumberFormat="1" applyFont="1" applyFill="1" applyBorder="1" applyAlignment="1">
      <alignment horizontal="center" vertical="center"/>
    </xf>
    <xf numFmtId="3" fontId="18" fillId="0" borderId="61" xfId="32" applyNumberFormat="1" applyBorder="1" applyAlignment="1">
      <alignment horizontal="center" vertical="center"/>
    </xf>
    <xf numFmtId="3" fontId="18" fillId="0" borderId="60" xfId="32" applyNumberFormat="1" applyBorder="1" applyAlignment="1">
      <alignment horizontal="center" vertical="center"/>
    </xf>
    <xf numFmtId="3" fontId="1" fillId="0" borderId="63" xfId="32" applyNumberFormat="1" applyFont="1" applyBorder="1" applyAlignment="1">
      <alignment horizontal="center" vertical="center"/>
    </xf>
    <xf numFmtId="3" fontId="1" fillId="0" borderId="60" xfId="32" applyNumberFormat="1" applyFont="1" applyBorder="1" applyAlignment="1">
      <alignment horizontal="center" vertical="center"/>
    </xf>
    <xf numFmtId="3" fontId="1" fillId="0" borderId="61" xfId="32" applyNumberFormat="1" applyFont="1" applyBorder="1" applyAlignment="1">
      <alignment horizontal="center" vertical="center"/>
    </xf>
    <xf numFmtId="3" fontId="3" fillId="0" borderId="52" xfId="19" applyNumberFormat="1" applyFont="1" applyBorder="1" applyAlignment="1">
      <alignment horizontal="center" vertical="center" wrapText="1"/>
    </xf>
    <xf numFmtId="0" fontId="3" fillId="0" borderId="30" xfId="32" applyFont="1" applyBorder="1" applyAlignment="1">
      <alignment horizontal="left" vertical="center" indent="2"/>
    </xf>
    <xf numFmtId="167" fontId="18" fillId="0" borderId="38" xfId="22" applyNumberFormat="1" applyFont="1" applyBorder="1" applyAlignment="1">
      <alignment horizontal="center" vertical="center"/>
    </xf>
    <xf numFmtId="167" fontId="1" fillId="0" borderId="9" xfId="22" applyNumberFormat="1" applyFont="1" applyFill="1" applyBorder="1" applyAlignment="1">
      <alignment horizontal="center" vertical="center"/>
    </xf>
    <xf numFmtId="3" fontId="1" fillId="0" borderId="62" xfId="32" applyNumberFormat="1" applyFont="1" applyBorder="1" applyAlignment="1">
      <alignment horizontal="center" vertical="center"/>
    </xf>
    <xf numFmtId="167" fontId="1" fillId="0" borderId="67" xfId="16" applyNumberFormat="1" applyFont="1" applyFill="1" applyBorder="1" applyAlignment="1">
      <alignment horizontal="center" vertical="center"/>
    </xf>
    <xf numFmtId="3" fontId="4" fillId="0" borderId="7" xfId="19" applyNumberFormat="1" applyFont="1" applyBorder="1" applyAlignment="1">
      <alignment horizontal="center" vertical="center" wrapText="1"/>
    </xf>
    <xf numFmtId="3" fontId="4" fillId="0" borderId="9" xfId="19" applyNumberFormat="1" applyFont="1" applyBorder="1" applyAlignment="1">
      <alignment horizontal="center" vertical="center" wrapText="1"/>
    </xf>
    <xf numFmtId="0" fontId="3" fillId="0" borderId="32" xfId="4" applyFont="1" applyBorder="1" applyAlignment="1">
      <alignment horizontal="left" vertical="center" indent="2"/>
    </xf>
    <xf numFmtId="3" fontId="1" fillId="0" borderId="55" xfId="4" applyNumberFormat="1" applyFont="1" applyBorder="1" applyAlignment="1">
      <alignment horizontal="center" vertical="center"/>
    </xf>
    <xf numFmtId="167" fontId="1" fillId="0" borderId="53" xfId="22" applyNumberFormat="1" applyFont="1" applyFill="1" applyBorder="1" applyAlignment="1">
      <alignment horizontal="center" vertical="center"/>
    </xf>
    <xf numFmtId="3" fontId="1" fillId="0" borderId="48" xfId="19" applyNumberFormat="1" applyFont="1" applyBorder="1" applyAlignment="1">
      <alignment horizontal="center" vertical="center"/>
    </xf>
    <xf numFmtId="3" fontId="1" fillId="0" borderId="47" xfId="19" applyNumberFormat="1" applyFont="1" applyBorder="1" applyAlignment="1">
      <alignment horizontal="center" vertical="center"/>
    </xf>
    <xf numFmtId="3" fontId="1" fillId="0" borderId="58" xfId="19" applyNumberFormat="1" applyFont="1" applyBorder="1" applyAlignment="1">
      <alignment horizontal="center" vertical="center"/>
    </xf>
    <xf numFmtId="0" fontId="3" fillId="0" borderId="7" xfId="32" applyFont="1" applyBorder="1" applyAlignment="1">
      <alignment horizontal="left" vertical="center" indent="2"/>
    </xf>
    <xf numFmtId="10" fontId="1" fillId="0" borderId="14" xfId="16" applyNumberFormat="1" applyFont="1" applyFill="1" applyBorder="1" applyAlignment="1">
      <alignment horizontal="center" vertical="center"/>
    </xf>
    <xf numFmtId="167" fontId="1" fillId="0" borderId="49" xfId="22" applyNumberFormat="1" applyFont="1" applyFill="1" applyBorder="1" applyAlignment="1">
      <alignment horizontal="center" vertical="center"/>
    </xf>
    <xf numFmtId="167" fontId="1" fillId="0" borderId="46" xfId="22" applyNumberFormat="1" applyFont="1" applyBorder="1" applyAlignment="1">
      <alignment horizontal="center" vertical="center"/>
    </xf>
    <xf numFmtId="3" fontId="1" fillId="0" borderId="49" xfId="19" applyNumberFormat="1" applyBorder="1" applyAlignment="1">
      <alignment horizontal="center" vertical="center"/>
    </xf>
    <xf numFmtId="0" fontId="0" fillId="0" borderId="0" xfId="0" applyFill="1"/>
    <xf numFmtId="3" fontId="1" fillId="0" borderId="14" xfId="19" applyNumberFormat="1" applyFont="1" applyBorder="1" applyAlignment="1">
      <alignment horizontal="center" vertical="center"/>
    </xf>
    <xf numFmtId="167" fontId="1" fillId="0" borderId="18" xfId="22" applyNumberFormat="1" applyFont="1" applyBorder="1" applyAlignment="1">
      <alignment horizontal="center" vertical="center"/>
    </xf>
    <xf numFmtId="0" fontId="3" fillId="0" borderId="12" xfId="4" applyFont="1" applyBorder="1" applyAlignment="1">
      <alignment horizontal="left" vertical="center" indent="2"/>
    </xf>
    <xf numFmtId="0" fontId="3" fillId="0" borderId="16" xfId="32" applyFont="1" applyBorder="1" applyAlignment="1">
      <alignment horizontal="left" vertical="center" indent="4"/>
    </xf>
    <xf numFmtId="37" fontId="1" fillId="0" borderId="8" xfId="22" applyNumberFormat="1" applyFont="1" applyBorder="1" applyAlignment="1">
      <alignment horizontal="center" vertical="center"/>
    </xf>
    <xf numFmtId="3" fontId="1" fillId="0" borderId="7" xfId="19" applyNumberFormat="1" applyFill="1" applyBorder="1" applyAlignment="1">
      <alignment horizontal="center" vertical="center"/>
    </xf>
    <xf numFmtId="0" fontId="3" fillId="0" borderId="41" xfId="32" applyFont="1" applyFill="1" applyBorder="1" applyAlignment="1">
      <alignment horizontal="left" vertical="center"/>
    </xf>
    <xf numFmtId="0" fontId="18" fillId="0" borderId="42" xfId="32" applyBorder="1"/>
    <xf numFmtId="0" fontId="18" fillId="0" borderId="31" xfId="32" applyBorder="1"/>
    <xf numFmtId="0" fontId="16" fillId="0" borderId="35" xfId="32" applyFont="1" applyBorder="1" applyAlignment="1">
      <alignment horizontal="left" vertical="center"/>
    </xf>
    <xf numFmtId="0" fontId="18" fillId="0" borderId="21" xfId="32" applyBorder="1"/>
    <xf numFmtId="0" fontId="18" fillId="0" borderId="22" xfId="32" applyBorder="1"/>
    <xf numFmtId="9" fontId="1" fillId="0" borderId="18" xfId="22" applyNumberFormat="1" applyFont="1" applyFill="1" applyBorder="1" applyAlignment="1">
      <alignment horizontal="center" vertical="center"/>
    </xf>
    <xf numFmtId="3" fontId="1" fillId="3" borderId="16" xfId="19" applyNumberFormat="1" applyFont="1" applyFill="1" applyBorder="1" applyAlignment="1">
      <alignment horizontal="center" vertical="center"/>
    </xf>
    <xf numFmtId="3" fontId="1" fillId="3" borderId="7" xfId="19" applyNumberFormat="1" applyFont="1" applyFill="1" applyBorder="1" applyAlignment="1">
      <alignment horizontal="center" vertical="center"/>
    </xf>
    <xf numFmtId="3" fontId="1" fillId="0" borderId="11" xfId="19" applyNumberFormat="1" applyFont="1" applyFill="1" applyBorder="1" applyAlignment="1">
      <alignment horizontal="center" vertical="center"/>
    </xf>
    <xf numFmtId="1" fontId="1" fillId="0" borderId="14" xfId="28" applyNumberFormat="1" applyFont="1" applyBorder="1" applyAlignment="1">
      <alignment horizontal="center" vertical="center"/>
    </xf>
    <xf numFmtId="1" fontId="1" fillId="0" borderId="14" xfId="28" applyNumberFormat="1" applyFont="1" applyFill="1" applyBorder="1" applyAlignment="1">
      <alignment horizontal="center" vertical="center"/>
    </xf>
    <xf numFmtId="1" fontId="1" fillId="0" borderId="9" xfId="28" applyNumberFormat="1" applyFont="1" applyFill="1" applyBorder="1" applyAlignment="1">
      <alignment horizontal="center" vertical="center"/>
    </xf>
    <xf numFmtId="1" fontId="1" fillId="0" borderId="23" xfId="28" applyNumberFormat="1" applyFont="1" applyBorder="1" applyAlignment="1">
      <alignment horizontal="center" vertical="center"/>
    </xf>
    <xf numFmtId="9" fontId="1" fillId="0" borderId="14" xfId="22" applyNumberFormat="1" applyFont="1" applyFill="1" applyBorder="1" applyAlignment="1">
      <alignment horizontal="center" vertical="center"/>
    </xf>
    <xf numFmtId="37" fontId="1" fillId="0" borderId="48" xfId="15" applyNumberFormat="1" applyFont="1" applyBorder="1" applyAlignment="1">
      <alignment horizontal="center" vertical="center"/>
    </xf>
    <xf numFmtId="0" fontId="3" fillId="0" borderId="26" xfId="0" applyFont="1" applyBorder="1" applyAlignment="1">
      <alignment horizontal="left" vertical="center" indent="2"/>
    </xf>
    <xf numFmtId="0" fontId="13" fillId="0" borderId="12" xfId="0" applyFont="1" applyBorder="1" applyAlignment="1">
      <alignment horizontal="left" vertical="center" indent="7"/>
    </xf>
    <xf numFmtId="0" fontId="3" fillId="0" borderId="12" xfId="0" applyFont="1" applyBorder="1" applyAlignment="1">
      <alignment horizontal="left" vertical="center" indent="2"/>
    </xf>
    <xf numFmtId="0" fontId="3" fillId="0" borderId="12" xfId="0" applyFont="1" applyBorder="1" applyAlignment="1">
      <alignment horizontal="left" vertical="center" indent="5"/>
    </xf>
    <xf numFmtId="0" fontId="3" fillId="0" borderId="11" xfId="0" applyFont="1" applyBorder="1" applyAlignment="1">
      <alignment horizontal="left" vertical="center" indent="2"/>
    </xf>
    <xf numFmtId="0" fontId="3" fillId="0" borderId="30" xfId="0" applyFont="1" applyBorder="1" applyAlignment="1">
      <alignment horizontal="left" vertical="center" indent="2"/>
    </xf>
    <xf numFmtId="3" fontId="1" fillId="0" borderId="9" xfId="19" applyNumberFormat="1" applyBorder="1" applyAlignment="1">
      <alignment horizontal="center" vertical="center"/>
    </xf>
    <xf numFmtId="0" fontId="3" fillId="0" borderId="0" xfId="0" applyFont="1" applyAlignment="1">
      <alignment horizontal="left" vertical="center"/>
    </xf>
    <xf numFmtId="3" fontId="0" fillId="0" borderId="0" xfId="0" applyNumberFormat="1" applyAlignment="1">
      <alignment horizontal="center" vertical="center"/>
    </xf>
    <xf numFmtId="3" fontId="1" fillId="0" borderId="0" xfId="22" applyNumberFormat="1" applyAlignment="1">
      <alignment horizontal="center" vertical="center"/>
    </xf>
    <xf numFmtId="0" fontId="3" fillId="0" borderId="0" xfId="18" applyFont="1" applyAlignment="1">
      <alignment horizontal="left" vertical="center"/>
    </xf>
    <xf numFmtId="0" fontId="3" fillId="0" borderId="0" xfId="18" applyFont="1" applyAlignment="1">
      <alignment horizontal="left" vertical="center" indent="2"/>
    </xf>
    <xf numFmtId="1" fontId="1" fillId="0" borderId="24" xfId="16" applyNumberFormat="1" applyFont="1" applyFill="1" applyBorder="1" applyAlignment="1">
      <alignment horizontal="center" vertical="center"/>
    </xf>
    <xf numFmtId="9" fontId="1" fillId="0" borderId="34" xfId="28" applyFont="1" applyFill="1" applyBorder="1" applyAlignment="1">
      <alignment horizontal="center" vertical="center"/>
    </xf>
    <xf numFmtId="1" fontId="1" fillId="0" borderId="24" xfId="28" applyNumberFormat="1" applyFont="1" applyFill="1" applyBorder="1" applyAlignment="1">
      <alignment horizontal="center"/>
    </xf>
    <xf numFmtId="1" fontId="1" fillId="0" borderId="24" xfId="16" applyNumberFormat="1" applyFont="1" applyFill="1" applyBorder="1" applyAlignment="1">
      <alignment horizontal="center"/>
    </xf>
    <xf numFmtId="1" fontId="1" fillId="0" borderId="3" xfId="16" applyNumberFormat="1" applyFont="1" applyFill="1" applyBorder="1" applyAlignment="1">
      <alignment horizontal="center"/>
    </xf>
    <xf numFmtId="1" fontId="1" fillId="0" borderId="18" xfId="16" applyNumberFormat="1" applyFont="1" applyFill="1" applyBorder="1" applyAlignment="1">
      <alignment horizontal="center"/>
    </xf>
    <xf numFmtId="1" fontId="1" fillId="0" borderId="3" xfId="28" applyNumberFormat="1" applyFont="1" applyFill="1" applyBorder="1" applyAlignment="1">
      <alignment horizontal="center"/>
    </xf>
    <xf numFmtId="9" fontId="1" fillId="0" borderId="3" xfId="28" applyFont="1" applyFill="1" applyBorder="1" applyAlignment="1">
      <alignment horizontal="center"/>
    </xf>
    <xf numFmtId="1" fontId="1" fillId="0" borderId="18" xfId="4" applyNumberFormat="1" applyFont="1" applyFill="1" applyBorder="1" applyAlignment="1">
      <alignment horizontal="center"/>
    </xf>
    <xf numFmtId="1" fontId="1" fillId="0" borderId="3" xfId="4" applyNumberFormat="1" applyFont="1" applyFill="1" applyBorder="1" applyAlignment="1">
      <alignment horizontal="center"/>
    </xf>
    <xf numFmtId="0" fontId="1" fillId="0" borderId="12" xfId="4" applyFont="1" applyBorder="1" applyAlignment="1">
      <alignment horizontal="left" vertical="center" indent="3"/>
    </xf>
    <xf numFmtId="0" fontId="3" fillId="0" borderId="0" xfId="4" applyFont="1" applyBorder="1" applyAlignment="1">
      <alignment horizontal="left" vertical="center" indent="2"/>
    </xf>
    <xf numFmtId="0" fontId="1" fillId="0" borderId="0" xfId="4" applyFont="1" applyBorder="1" applyAlignment="1">
      <alignment horizontal="left" vertical="center" indent="3"/>
    </xf>
    <xf numFmtId="1" fontId="1" fillId="0" borderId="14" xfId="16" applyNumberFormat="1" applyFont="1" applyFill="1" applyBorder="1" applyAlignment="1">
      <alignment horizontal="center" vertical="center"/>
    </xf>
    <xf numFmtId="0" fontId="3" fillId="0" borderId="3" xfId="0" applyFont="1" applyFill="1" applyBorder="1" applyAlignment="1">
      <alignment vertical="center"/>
    </xf>
    <xf numFmtId="9" fontId="1" fillId="0" borderId="33" xfId="28" applyFont="1" applyFill="1" applyBorder="1" applyAlignment="1">
      <alignment horizontal="center" vertical="center"/>
    </xf>
    <xf numFmtId="167" fontId="3" fillId="0" borderId="34" xfId="22" applyNumberFormat="1" applyFont="1" applyFill="1" applyBorder="1" applyAlignment="1">
      <alignment vertical="center"/>
    </xf>
    <xf numFmtId="0" fontId="1" fillId="0" borderId="12" xfId="32" applyFont="1" applyBorder="1" applyAlignment="1">
      <alignment horizontal="left" vertical="center" indent="2"/>
    </xf>
    <xf numFmtId="0" fontId="1" fillId="0" borderId="12" xfId="32" applyFont="1" applyBorder="1" applyAlignment="1">
      <alignment horizontal="left" vertical="center" indent="4"/>
    </xf>
    <xf numFmtId="0" fontId="1" fillId="0" borderId="11" xfId="32" applyFont="1" applyBorder="1" applyAlignment="1">
      <alignment horizontal="left" vertical="center" indent="4"/>
    </xf>
    <xf numFmtId="0" fontId="1" fillId="0" borderId="7" xfId="32" applyFont="1" applyBorder="1" applyAlignment="1">
      <alignment horizontal="left" vertical="center" indent="2"/>
    </xf>
    <xf numFmtId="0" fontId="1" fillId="0" borderId="7" xfId="32" applyFont="1" applyBorder="1" applyAlignment="1">
      <alignment horizontal="left" vertical="center" indent="4"/>
    </xf>
    <xf numFmtId="0" fontId="1" fillId="0" borderId="30" xfId="32" applyFont="1" applyBorder="1" applyAlignment="1">
      <alignment horizontal="left" vertical="center" indent="4"/>
    </xf>
    <xf numFmtId="1" fontId="1" fillId="0" borderId="49" xfId="28" applyNumberFormat="1" applyFont="1" applyFill="1" applyBorder="1" applyAlignment="1">
      <alignment horizontal="center" vertical="center"/>
    </xf>
    <xf numFmtId="0" fontId="1" fillId="0" borderId="16" xfId="4" applyFont="1" applyFill="1" applyBorder="1" applyAlignment="1">
      <alignment horizontal="left" vertical="center"/>
    </xf>
    <xf numFmtId="1" fontId="1" fillId="0" borderId="14" xfId="4" applyNumberFormat="1" applyFont="1" applyFill="1" applyBorder="1" applyAlignment="1">
      <alignment horizontal="left" vertical="center"/>
    </xf>
    <xf numFmtId="167" fontId="3" fillId="0" borderId="14" xfId="22" applyNumberFormat="1" applyFont="1" applyFill="1" applyBorder="1" applyAlignment="1">
      <alignment vertical="center"/>
    </xf>
    <xf numFmtId="1" fontId="1" fillId="0" borderId="14" xfId="22" applyNumberFormat="1" applyFont="1" applyFill="1" applyBorder="1" applyAlignment="1">
      <alignment horizontal="center" vertical="center"/>
    </xf>
    <xf numFmtId="1" fontId="1" fillId="0" borderId="14" xfId="4" applyNumberFormat="1" applyFont="1" applyFill="1" applyBorder="1" applyAlignment="1">
      <alignment horizontal="center" vertical="center"/>
    </xf>
    <xf numFmtId="0" fontId="3" fillId="0" borderId="16" xfId="0" applyFont="1" applyFill="1" applyBorder="1" applyAlignment="1">
      <alignment vertical="center"/>
    </xf>
    <xf numFmtId="1" fontId="1" fillId="0" borderId="3" xfId="4" applyNumberFormat="1" applyFill="1" applyBorder="1" applyAlignment="1">
      <alignment horizontal="center" vertical="center"/>
    </xf>
    <xf numFmtId="1" fontId="1" fillId="0" borderId="5" xfId="4" applyNumberFormat="1" applyFont="1" applyFill="1" applyBorder="1" applyAlignment="1">
      <alignment horizontal="center"/>
    </xf>
    <xf numFmtId="1" fontId="1" fillId="0" borderId="23" xfId="4" applyNumberFormat="1" applyFont="1" applyFill="1" applyBorder="1" applyAlignment="1">
      <alignment horizontal="center"/>
    </xf>
    <xf numFmtId="9" fontId="1" fillId="0" borderId="14" xfId="22" applyBorder="1" applyAlignment="1">
      <alignment horizontal="center" vertical="center"/>
    </xf>
    <xf numFmtId="168" fontId="1" fillId="0" borderId="14" xfId="36" applyNumberFormat="1" applyBorder="1" applyAlignment="1">
      <alignment horizontal="center" vertical="center"/>
    </xf>
    <xf numFmtId="168" fontId="1" fillId="0" borderId="14" xfId="19" applyNumberFormat="1" applyFont="1" applyBorder="1" applyAlignment="1">
      <alignment horizontal="center" vertical="center"/>
    </xf>
    <xf numFmtId="3" fontId="25" fillId="0" borderId="18" xfId="0" applyNumberFormat="1" applyFont="1" applyBorder="1" applyAlignment="1">
      <alignment horizontal="center" vertical="center"/>
    </xf>
    <xf numFmtId="0" fontId="3" fillId="0" borderId="7" xfId="0" applyFont="1" applyBorder="1" applyAlignment="1">
      <alignment horizontal="left" vertical="center" indent="2"/>
    </xf>
    <xf numFmtId="3" fontId="0" fillId="3" borderId="55" xfId="0" applyNumberFormat="1" applyFill="1" applyBorder="1" applyAlignment="1">
      <alignment horizontal="center" vertical="center"/>
    </xf>
    <xf numFmtId="167" fontId="1" fillId="3" borderId="53" xfId="22" applyNumberFormat="1" applyFill="1" applyBorder="1" applyAlignment="1">
      <alignment horizontal="center" vertical="center"/>
    </xf>
    <xf numFmtId="1" fontId="0" fillId="3" borderId="47" xfId="0" applyNumberFormat="1" applyFill="1" applyBorder="1" applyAlignment="1">
      <alignment horizontal="center" vertical="center"/>
    </xf>
    <xf numFmtId="1" fontId="1" fillId="3" borderId="48" xfId="22" applyNumberFormat="1" applyFill="1" applyBorder="1" applyAlignment="1">
      <alignment horizontal="center" vertical="center"/>
    </xf>
    <xf numFmtId="0" fontId="3" fillId="3" borderId="55" xfId="0" applyFont="1" applyFill="1" applyBorder="1" applyAlignment="1">
      <alignment vertical="center"/>
    </xf>
    <xf numFmtId="167" fontId="3" fillId="3" borderId="53" xfId="22" applyNumberFormat="1" applyFont="1" applyFill="1" applyBorder="1" applyAlignment="1">
      <alignment vertical="center"/>
    </xf>
    <xf numFmtId="0" fontId="3" fillId="3" borderId="47" xfId="0" applyFont="1" applyFill="1" applyBorder="1" applyAlignment="1">
      <alignment vertical="center"/>
    </xf>
    <xf numFmtId="167" fontId="3" fillId="3" borderId="48" xfId="22" applyNumberFormat="1" applyFont="1" applyFill="1" applyBorder="1" applyAlignment="1">
      <alignment vertical="center"/>
    </xf>
    <xf numFmtId="0" fontId="1" fillId="0" borderId="47" xfId="4" applyFont="1" applyBorder="1" applyAlignment="1">
      <alignment horizontal="left" vertical="center" indent="2"/>
    </xf>
    <xf numFmtId="0" fontId="1" fillId="0" borderId="26" xfId="4" applyFont="1" applyFill="1" applyBorder="1" applyAlignment="1">
      <alignment horizontal="left" vertical="center"/>
    </xf>
    <xf numFmtId="0" fontId="1" fillId="0" borderId="26" xfId="4" applyFont="1" applyBorder="1" applyAlignment="1">
      <alignment horizontal="left" vertical="center" indent="1"/>
    </xf>
    <xf numFmtId="0" fontId="1" fillId="0" borderId="12" xfId="4" applyFont="1" applyBorder="1" applyAlignment="1">
      <alignment horizontal="left" vertical="center" indent="1"/>
    </xf>
    <xf numFmtId="0" fontId="3" fillId="0" borderId="52" xfId="32" applyFont="1" applyBorder="1" applyAlignment="1">
      <alignment horizontal="left" vertical="center" indent="2"/>
    </xf>
    <xf numFmtId="3" fontId="18" fillId="0" borderId="43" xfId="32" applyNumberFormat="1" applyBorder="1" applyAlignment="1">
      <alignment horizontal="center" vertical="center"/>
    </xf>
    <xf numFmtId="167" fontId="1" fillId="0" borderId="43" xfId="22" applyNumberFormat="1" applyFont="1" applyBorder="1" applyAlignment="1">
      <alignment horizontal="center" vertical="center"/>
    </xf>
    <xf numFmtId="3" fontId="1" fillId="0" borderId="52" xfId="19" applyNumberFormat="1" applyFont="1" applyBorder="1" applyAlignment="1">
      <alignment horizontal="center" vertical="center"/>
    </xf>
    <xf numFmtId="3" fontId="18" fillId="3" borderId="55" xfId="32" applyNumberFormat="1" applyFill="1" applyBorder="1" applyAlignment="1">
      <alignment horizontal="center" vertical="center"/>
    </xf>
    <xf numFmtId="169" fontId="1" fillId="3" borderId="55" xfId="22" applyNumberFormat="1" applyFill="1" applyBorder="1" applyAlignment="1">
      <alignment horizontal="center" vertical="center"/>
    </xf>
    <xf numFmtId="3" fontId="1" fillId="3" borderId="47" xfId="19" applyNumberFormat="1" applyFill="1" applyBorder="1" applyAlignment="1">
      <alignment horizontal="center" vertical="center"/>
    </xf>
    <xf numFmtId="3" fontId="1" fillId="3" borderId="48" xfId="19" applyNumberFormat="1" applyFill="1" applyBorder="1" applyAlignment="1">
      <alignment horizontal="center" vertical="center"/>
    </xf>
    <xf numFmtId="0" fontId="1" fillId="0" borderId="26" xfId="32" applyFont="1" applyBorder="1" applyAlignment="1">
      <alignment horizontal="left" vertical="center" indent="2"/>
    </xf>
    <xf numFmtId="167" fontId="1" fillId="3" borderId="55" xfId="22" applyNumberFormat="1" applyFill="1" applyBorder="1" applyAlignment="1">
      <alignment horizontal="center" vertical="center"/>
    </xf>
    <xf numFmtId="3" fontId="25" fillId="0" borderId="8" xfId="0" applyNumberFormat="1" applyFont="1" applyBorder="1" applyAlignment="1">
      <alignment horizontal="center" vertical="center"/>
    </xf>
    <xf numFmtId="3" fontId="1" fillId="3" borderId="55" xfId="32" applyNumberFormat="1" applyFont="1" applyFill="1" applyBorder="1" applyAlignment="1">
      <alignment horizontal="center" vertical="center"/>
    </xf>
    <xf numFmtId="167" fontId="1" fillId="3" borderId="55" xfId="22" applyNumberFormat="1" applyFont="1" applyFill="1" applyBorder="1" applyAlignment="1">
      <alignment horizontal="center" vertical="center"/>
    </xf>
    <xf numFmtId="3" fontId="1" fillId="3" borderId="47" xfId="19" applyNumberFormat="1" applyFont="1" applyFill="1" applyBorder="1" applyAlignment="1">
      <alignment horizontal="center" vertical="center"/>
    </xf>
    <xf numFmtId="3" fontId="1" fillId="3" borderId="48" xfId="19" applyNumberFormat="1" applyFont="1" applyFill="1" applyBorder="1" applyAlignment="1">
      <alignment horizontal="center" vertical="center"/>
    </xf>
    <xf numFmtId="0" fontId="3" fillId="0" borderId="68" xfId="0" applyFont="1" applyFill="1" applyBorder="1" applyAlignment="1">
      <alignment horizontal="left" vertical="center" indent="2"/>
    </xf>
    <xf numFmtId="0" fontId="1" fillId="0" borderId="46" xfId="0" applyFont="1" applyFill="1" applyBorder="1" applyAlignment="1">
      <alignment horizontal="center" vertical="center"/>
    </xf>
    <xf numFmtId="167" fontId="1" fillId="0" borderId="39" xfId="16" applyNumberFormat="1" applyFont="1" applyFill="1" applyBorder="1" applyAlignment="1">
      <alignment horizontal="center" vertical="center"/>
    </xf>
    <xf numFmtId="0" fontId="1" fillId="0" borderId="68" xfId="0" applyFont="1" applyFill="1" applyBorder="1" applyAlignment="1">
      <alignment horizontal="center" vertical="center"/>
    </xf>
    <xf numFmtId="0" fontId="3" fillId="0" borderId="16" xfId="0" applyFont="1" applyFill="1" applyBorder="1" applyAlignment="1">
      <alignment horizontal="left" vertical="center" indent="2"/>
    </xf>
    <xf numFmtId="0" fontId="1" fillId="0" borderId="30" xfId="4" applyFont="1" applyBorder="1" applyAlignment="1">
      <alignment horizontal="left" vertical="center" indent="3"/>
    </xf>
    <xf numFmtId="9" fontId="1" fillId="0" borderId="8" xfId="28" applyFont="1" applyFill="1" applyBorder="1" applyAlignment="1">
      <alignment horizontal="center" vertical="center"/>
    </xf>
    <xf numFmtId="3" fontId="1" fillId="0" borderId="46" xfId="32" applyNumberFormat="1" applyFont="1" applyBorder="1" applyAlignment="1">
      <alignment horizontal="center" vertical="center"/>
    </xf>
    <xf numFmtId="3" fontId="1" fillId="0" borderId="68" xfId="19" applyNumberFormat="1" applyFont="1" applyBorder="1" applyAlignment="1">
      <alignment horizontal="center" vertical="center"/>
    </xf>
    <xf numFmtId="3" fontId="1" fillId="0" borderId="49" xfId="19" applyNumberFormat="1" applyFont="1" applyBorder="1" applyAlignment="1">
      <alignment horizontal="center" vertical="center"/>
    </xf>
    <xf numFmtId="0" fontId="3" fillId="0" borderId="68" xfId="32" applyFont="1" applyBorder="1" applyAlignment="1">
      <alignment horizontal="left" vertical="center" indent="2"/>
    </xf>
    <xf numFmtId="0" fontId="3" fillId="0" borderId="26" xfId="33" applyFont="1" applyBorder="1" applyAlignment="1">
      <alignment horizontal="left" vertical="center" indent="2"/>
    </xf>
    <xf numFmtId="0" fontId="3" fillId="0" borderId="30" xfId="4" applyFont="1" applyFill="1" applyBorder="1" applyAlignment="1">
      <alignment horizontal="left" vertical="center" indent="2"/>
    </xf>
    <xf numFmtId="0" fontId="3" fillId="0" borderId="56" xfId="14" applyFont="1" applyFill="1" applyBorder="1" applyAlignment="1">
      <alignment horizontal="left" vertical="center" indent="2"/>
    </xf>
    <xf numFmtId="0" fontId="3" fillId="0" borderId="35" xfId="14" applyFont="1" applyFill="1" applyBorder="1" applyAlignment="1">
      <alignment horizontal="left" vertical="center" indent="2"/>
    </xf>
    <xf numFmtId="0" fontId="3" fillId="0" borderId="32" xfId="14" applyFont="1" applyBorder="1" applyAlignment="1">
      <alignment horizontal="left" vertical="center" indent="2"/>
    </xf>
    <xf numFmtId="0" fontId="3" fillId="0" borderId="11" xfId="4" applyFont="1" applyFill="1" applyBorder="1" applyAlignment="1">
      <alignment horizontal="left" vertical="center" indent="2"/>
    </xf>
    <xf numFmtId="0" fontId="3" fillId="0" borderId="10" xfId="4" applyFont="1" applyFill="1" applyBorder="1" applyAlignment="1">
      <alignment horizontal="left" vertical="center" indent="2"/>
    </xf>
    <xf numFmtId="0" fontId="3" fillId="0" borderId="10" xfId="4" applyFont="1" applyBorder="1" applyAlignment="1">
      <alignment horizontal="left" vertical="center" indent="2"/>
    </xf>
    <xf numFmtId="3" fontId="3" fillId="0" borderId="32" xfId="19" applyNumberFormat="1" applyFont="1" applyBorder="1" applyAlignment="1">
      <alignment horizontal="center" vertical="center" wrapText="1"/>
    </xf>
    <xf numFmtId="3" fontId="3" fillId="0" borderId="48" xfId="19" applyNumberFormat="1" applyFont="1" applyBorder="1" applyAlignment="1">
      <alignment horizontal="center" vertical="center" wrapText="1"/>
    </xf>
    <xf numFmtId="0" fontId="4" fillId="3" borderId="37" xfId="0" applyFont="1" applyFill="1" applyBorder="1" applyAlignment="1">
      <alignment vertical="center"/>
    </xf>
    <xf numFmtId="0" fontId="4" fillId="3" borderId="32" xfId="0" applyFont="1" applyFill="1" applyBorder="1" applyAlignment="1">
      <alignment vertical="center"/>
    </xf>
    <xf numFmtId="0" fontId="3" fillId="0" borderId="10" xfId="0" applyFont="1" applyBorder="1" applyAlignment="1">
      <alignment horizontal="left" vertical="center" indent="2"/>
    </xf>
    <xf numFmtId="0" fontId="1" fillId="0" borderId="12" xfId="14" applyFont="1" applyBorder="1" applyAlignment="1">
      <alignment horizontal="left" vertical="center" indent="3"/>
    </xf>
    <xf numFmtId="1" fontId="1" fillId="0" borderId="59" xfId="16" applyNumberFormat="1" applyFont="1" applyFill="1" applyBorder="1" applyAlignment="1">
      <alignment horizontal="center" vertical="center"/>
    </xf>
    <xf numFmtId="9" fontId="1" fillId="0" borderId="61" xfId="28" applyFont="1" applyFill="1" applyBorder="1" applyAlignment="1">
      <alignment horizontal="center" vertical="center"/>
    </xf>
    <xf numFmtId="1" fontId="1" fillId="0" borderId="62" xfId="16" applyNumberFormat="1" applyFont="1" applyFill="1" applyBorder="1" applyAlignment="1">
      <alignment horizontal="center" vertical="center"/>
    </xf>
    <xf numFmtId="1" fontId="1" fillId="0" borderId="61" xfId="16" applyNumberFormat="1" applyFont="1" applyFill="1" applyBorder="1" applyAlignment="1">
      <alignment horizontal="center" vertical="center"/>
    </xf>
    <xf numFmtId="1" fontId="1" fillId="0" borderId="50" xfId="16" applyNumberFormat="1" applyFont="1" applyFill="1" applyBorder="1" applyAlignment="1">
      <alignment horizontal="center" vertical="center"/>
    </xf>
    <xf numFmtId="1" fontId="14" fillId="0" borderId="58" xfId="14" applyNumberFormat="1" applyFill="1" applyBorder="1" applyAlignment="1">
      <alignment horizontal="center" vertical="center"/>
    </xf>
    <xf numFmtId="166" fontId="3" fillId="0" borderId="37" xfId="1" applyNumberFormat="1" applyFont="1" applyBorder="1" applyAlignment="1">
      <alignment horizontal="center" vertical="center" wrapText="1"/>
    </xf>
    <xf numFmtId="1" fontId="1" fillId="0" borderId="57" xfId="14" applyNumberFormat="1" applyFont="1" applyFill="1" applyBorder="1" applyAlignment="1">
      <alignment horizontal="center" vertical="center"/>
    </xf>
    <xf numFmtId="1" fontId="1" fillId="0" borderId="72" xfId="14" applyNumberFormat="1" applyFont="1" applyFill="1" applyBorder="1" applyAlignment="1">
      <alignment horizontal="center" vertical="center"/>
    </xf>
    <xf numFmtId="1" fontId="1" fillId="0" borderId="6" xfId="14" applyNumberFormat="1" applyFont="1" applyFill="1" applyBorder="1" applyAlignment="1">
      <alignment horizontal="center" vertical="center"/>
    </xf>
    <xf numFmtId="1" fontId="1" fillId="0" borderId="2" xfId="14" applyNumberFormat="1" applyFont="1" applyFill="1" applyBorder="1" applyAlignment="1">
      <alignment horizontal="center" vertical="center"/>
    </xf>
    <xf numFmtId="1" fontId="1" fillId="0" borderId="37" xfId="19" applyNumberFormat="1" applyFont="1" applyFill="1" applyBorder="1" applyAlignment="1">
      <alignment horizontal="center" vertical="center"/>
    </xf>
    <xf numFmtId="167" fontId="1" fillId="0" borderId="61" xfId="28" applyNumberFormat="1" applyFont="1" applyFill="1" applyBorder="1" applyAlignment="1">
      <alignment horizontal="center" vertical="center"/>
    </xf>
    <xf numFmtId="1" fontId="1" fillId="0" borderId="20" xfId="19" applyNumberFormat="1" applyFont="1" applyFill="1" applyBorder="1" applyAlignment="1">
      <alignment horizontal="center" vertical="center"/>
    </xf>
    <xf numFmtId="9" fontId="1" fillId="0" borderId="20" xfId="28" applyFont="1" applyFill="1" applyBorder="1" applyAlignment="1">
      <alignment horizontal="center" vertical="center"/>
    </xf>
    <xf numFmtId="1" fontId="1" fillId="0" borderId="40" xfId="19" applyNumberFormat="1" applyFont="1" applyFill="1" applyBorder="1" applyAlignment="1">
      <alignment horizontal="center" vertical="center"/>
    </xf>
    <xf numFmtId="1" fontId="1" fillId="0" borderId="68" xfId="4" applyNumberFormat="1" applyFont="1" applyFill="1" applyBorder="1" applyAlignment="1">
      <alignment horizontal="center" vertical="center"/>
    </xf>
    <xf numFmtId="1" fontId="1" fillId="0" borderId="6" xfId="22" applyNumberFormat="1" applyFont="1" applyFill="1" applyBorder="1" applyAlignment="1">
      <alignment horizontal="center" vertical="center"/>
    </xf>
    <xf numFmtId="9" fontId="1" fillId="0" borderId="2" xfId="28" applyFont="1" applyFill="1" applyBorder="1" applyAlignment="1">
      <alignment horizontal="center" vertical="center"/>
    </xf>
    <xf numFmtId="9" fontId="1" fillId="0" borderId="0" xfId="28" applyFont="1" applyFill="1" applyBorder="1" applyAlignment="1">
      <alignment horizontal="center" vertical="center"/>
    </xf>
    <xf numFmtId="1" fontId="1" fillId="0" borderId="65" xfId="22" applyNumberFormat="1" applyFont="1" applyFill="1" applyBorder="1" applyAlignment="1">
      <alignment horizontal="center" vertical="center"/>
    </xf>
    <xf numFmtId="1" fontId="1" fillId="0" borderId="2" xfId="22" applyNumberFormat="1" applyFont="1" applyFill="1" applyBorder="1" applyAlignment="1">
      <alignment horizontal="center" vertical="center"/>
    </xf>
    <xf numFmtId="1" fontId="1" fillId="0" borderId="26" xfId="19" applyNumberFormat="1" applyFont="1" applyFill="1" applyBorder="1" applyAlignment="1">
      <alignment horizontal="center" vertical="center"/>
    </xf>
    <xf numFmtId="1" fontId="1" fillId="0" borderId="11" xfId="19" applyNumberFormat="1" applyFont="1" applyFill="1" applyBorder="1" applyAlignment="1">
      <alignment horizontal="center" vertical="center"/>
    </xf>
    <xf numFmtId="1" fontId="1" fillId="0" borderId="12" xfId="19" applyNumberFormat="1" applyFont="1" applyFill="1" applyBorder="1" applyAlignment="1">
      <alignment horizontal="center" vertical="center"/>
    </xf>
    <xf numFmtId="167" fontId="0" fillId="0" borderId="0" xfId="0" applyNumberFormat="1" applyFill="1" applyBorder="1" applyAlignment="1">
      <alignment horizontal="center" vertical="center"/>
    </xf>
    <xf numFmtId="167" fontId="0" fillId="0" borderId="6" xfId="0" applyNumberFormat="1" applyFill="1" applyBorder="1" applyAlignment="1">
      <alignment horizontal="center" vertical="center"/>
    </xf>
    <xf numFmtId="167" fontId="11" fillId="0" borderId="6" xfId="0" applyNumberFormat="1" applyFont="1" applyFill="1" applyBorder="1" applyAlignment="1">
      <alignment horizontal="center" vertical="center"/>
    </xf>
    <xf numFmtId="9" fontId="0" fillId="0" borderId="0" xfId="0" applyNumberFormat="1" applyFill="1" applyBorder="1" applyAlignment="1">
      <alignment horizontal="center" vertical="center"/>
    </xf>
    <xf numFmtId="167" fontId="0" fillId="0" borderId="6" xfId="0" applyNumberFormat="1" applyBorder="1" applyAlignment="1">
      <alignment horizontal="center" vertical="center"/>
    </xf>
    <xf numFmtId="167" fontId="0" fillId="0" borderId="6" xfId="0" applyNumberFormat="1" applyFont="1" applyBorder="1" applyAlignment="1">
      <alignment horizontal="center" vertical="center"/>
    </xf>
    <xf numFmtId="167" fontId="11" fillId="0" borderId="6" xfId="0" applyNumberFormat="1" applyFont="1" applyBorder="1" applyAlignment="1">
      <alignment horizontal="center" vertical="center"/>
    </xf>
    <xf numFmtId="0" fontId="4" fillId="3" borderId="55" xfId="0" applyFont="1" applyFill="1" applyBorder="1" applyAlignment="1">
      <alignment vertical="center"/>
    </xf>
    <xf numFmtId="1" fontId="1" fillId="0" borderId="19" xfId="0" applyNumberFormat="1" applyFont="1" applyBorder="1" applyAlignment="1">
      <alignment horizontal="center" vertical="center"/>
    </xf>
    <xf numFmtId="1" fontId="1" fillId="0" borderId="18" xfId="0" applyNumberFormat="1" applyFont="1" applyBorder="1" applyAlignment="1">
      <alignment horizontal="center" vertical="center"/>
    </xf>
    <xf numFmtId="9" fontId="0" fillId="0" borderId="3" xfId="28" applyNumberFormat="1" applyFont="1" applyBorder="1" applyAlignment="1">
      <alignment horizontal="center" vertical="center"/>
    </xf>
    <xf numFmtId="168" fontId="1" fillId="0" borderId="18" xfId="0" applyNumberFormat="1" applyFont="1" applyBorder="1" applyAlignment="1">
      <alignment horizontal="center" vertical="center"/>
    </xf>
    <xf numFmtId="168" fontId="1" fillId="0" borderId="3" xfId="0" applyNumberFormat="1" applyFont="1" applyBorder="1" applyAlignment="1">
      <alignment horizontal="center" vertical="center"/>
    </xf>
    <xf numFmtId="0" fontId="1" fillId="0" borderId="8" xfId="0" applyFont="1" applyBorder="1" applyAlignment="1">
      <alignment horizontal="center" vertical="center"/>
    </xf>
    <xf numFmtId="3" fontId="1" fillId="0" borderId="10" xfId="19" applyNumberFormat="1" applyFont="1" applyBorder="1" applyAlignment="1">
      <alignment horizontal="center" vertical="center"/>
    </xf>
    <xf numFmtId="3" fontId="1" fillId="0" borderId="30" xfId="19" applyNumberFormat="1" applyBorder="1" applyAlignment="1">
      <alignment horizontal="center" vertical="center"/>
    </xf>
    <xf numFmtId="0" fontId="4" fillId="3" borderId="48" xfId="0" applyFont="1" applyFill="1" applyBorder="1" applyAlignment="1">
      <alignment vertical="center"/>
    </xf>
    <xf numFmtId="0" fontId="3" fillId="0" borderId="11" xfId="0" applyFont="1" applyBorder="1" applyAlignment="1">
      <alignment horizontal="left" vertical="center" indent="5"/>
    </xf>
    <xf numFmtId="9" fontId="1" fillId="0" borderId="19" xfId="0" applyNumberFormat="1" applyFont="1" applyBorder="1" applyAlignment="1">
      <alignment horizontal="center" vertical="center"/>
    </xf>
    <xf numFmtId="167" fontId="26" fillId="0" borderId="0" xfId="0" applyNumberFormat="1" applyFont="1" applyBorder="1" applyAlignment="1">
      <alignment horizontal="center" vertical="center"/>
    </xf>
    <xf numFmtId="9" fontId="1" fillId="0" borderId="15" xfId="22" applyBorder="1" applyAlignment="1">
      <alignment horizontal="center" vertical="center"/>
    </xf>
    <xf numFmtId="0" fontId="1" fillId="0" borderId="19" xfId="0" applyFont="1" applyBorder="1" applyAlignment="1">
      <alignment horizontal="center" vertical="center"/>
    </xf>
    <xf numFmtId="3" fontId="1" fillId="0" borderId="10" xfId="19" applyNumberFormat="1" applyBorder="1" applyAlignment="1">
      <alignment horizontal="center" vertical="center"/>
    </xf>
    <xf numFmtId="3" fontId="1" fillId="0" borderId="28" xfId="19" applyNumberFormat="1" applyBorder="1" applyAlignment="1">
      <alignment horizontal="center" vertical="center"/>
    </xf>
    <xf numFmtId="9" fontId="1" fillId="0" borderId="23" xfId="22" applyNumberFormat="1" applyFont="1" applyFill="1" applyBorder="1" applyAlignment="1">
      <alignment horizontal="center" vertical="center"/>
    </xf>
    <xf numFmtId="1" fontId="1" fillId="0" borderId="23" xfId="22" applyNumberFormat="1" applyFont="1" applyBorder="1" applyAlignment="1">
      <alignment horizontal="center" vertical="center"/>
    </xf>
    <xf numFmtId="1" fontId="1" fillId="0" borderId="28" xfId="19" applyNumberFormat="1" applyBorder="1" applyAlignment="1">
      <alignment horizontal="center" vertical="center"/>
    </xf>
    <xf numFmtId="9" fontId="1" fillId="0" borderId="28" xfId="22" applyNumberFormat="1" applyFont="1" applyFill="1" applyBorder="1" applyAlignment="1">
      <alignment horizontal="center" vertical="center"/>
    </xf>
    <xf numFmtId="0" fontId="3" fillId="0" borderId="10" xfId="33" applyFont="1" applyBorder="1" applyAlignment="1">
      <alignment horizontal="left" vertical="center" indent="2"/>
    </xf>
    <xf numFmtId="168" fontId="1" fillId="0" borderId="28" xfId="22" applyNumberFormat="1" applyFont="1" applyBorder="1" applyAlignment="1">
      <alignment horizontal="center" vertical="center"/>
    </xf>
    <xf numFmtId="3" fontId="1" fillId="0" borderId="67" xfId="19" applyNumberFormat="1" applyFont="1" applyBorder="1" applyAlignment="1">
      <alignment horizontal="center" vertical="center"/>
    </xf>
    <xf numFmtId="3" fontId="1" fillId="0" borderId="33" xfId="22" applyNumberFormat="1" applyFont="1" applyBorder="1" applyAlignment="1">
      <alignment horizontal="center" vertical="center"/>
    </xf>
    <xf numFmtId="9" fontId="1" fillId="0" borderId="34" xfId="22" applyFont="1" applyBorder="1" applyAlignment="1">
      <alignment horizontal="center" vertical="center"/>
    </xf>
    <xf numFmtId="3" fontId="1" fillId="0" borderId="66" xfId="22" applyNumberFormat="1" applyFont="1" applyBorder="1" applyAlignment="1">
      <alignment horizontal="center" vertical="center"/>
    </xf>
    <xf numFmtId="1" fontId="1" fillId="0" borderId="34" xfId="22" applyNumberFormat="1" applyFont="1" applyBorder="1" applyAlignment="1">
      <alignment horizontal="center" vertical="center"/>
    </xf>
    <xf numFmtId="1" fontId="1" fillId="0" borderId="66" xfId="22" applyNumberFormat="1" applyFont="1" applyBorder="1" applyAlignment="1">
      <alignment horizontal="center" vertical="center"/>
    </xf>
    <xf numFmtId="3" fontId="1" fillId="0" borderId="67" xfId="4" applyNumberFormat="1" applyBorder="1" applyAlignment="1">
      <alignment horizontal="center" vertical="center"/>
    </xf>
    <xf numFmtId="3" fontId="1" fillId="0" borderId="66" xfId="4" applyNumberFormat="1" applyBorder="1" applyAlignment="1">
      <alignment horizontal="center" vertical="center"/>
    </xf>
    <xf numFmtId="168" fontId="1" fillId="0" borderId="33" xfId="22" applyNumberFormat="1" applyFont="1" applyBorder="1" applyAlignment="1">
      <alignment horizontal="center" vertical="center"/>
    </xf>
    <xf numFmtId="9" fontId="1" fillId="0" borderId="33" xfId="22" applyNumberFormat="1" applyFont="1" applyBorder="1" applyAlignment="1">
      <alignment horizontal="center" vertical="center"/>
    </xf>
    <xf numFmtId="9" fontId="1" fillId="0" borderId="38" xfId="22" applyFont="1" applyBorder="1" applyAlignment="1">
      <alignment horizontal="center" vertical="center"/>
    </xf>
    <xf numFmtId="3" fontId="3" fillId="0" borderId="41" xfId="1" applyNumberFormat="1" applyFont="1" applyBorder="1" applyAlignment="1">
      <alignment horizontal="center" vertical="center" wrapText="1"/>
    </xf>
    <xf numFmtId="1" fontId="1" fillId="0" borderId="26" xfId="19" applyNumberFormat="1" applyFill="1" applyBorder="1" applyAlignment="1">
      <alignment horizontal="center" vertical="center"/>
    </xf>
    <xf numFmtId="1" fontId="1" fillId="0" borderId="12" xfId="19" applyNumberFormat="1" applyFill="1" applyBorder="1" applyAlignment="1">
      <alignment horizontal="center" vertical="center"/>
    </xf>
    <xf numFmtId="0" fontId="0" fillId="3" borderId="53" xfId="0" applyFill="1" applyBorder="1"/>
    <xf numFmtId="0" fontId="0" fillId="3" borderId="48" xfId="0" applyFill="1" applyBorder="1"/>
    <xf numFmtId="0" fontId="0" fillId="3" borderId="32" xfId="0" applyFill="1" applyBorder="1"/>
    <xf numFmtId="9" fontId="1" fillId="3" borderId="53" xfId="22" applyFont="1" applyFill="1" applyBorder="1" applyAlignment="1">
      <alignment horizontal="center" vertical="center"/>
    </xf>
    <xf numFmtId="9" fontId="1" fillId="3" borderId="48" xfId="22" applyNumberFormat="1" applyFont="1" applyFill="1" applyBorder="1" applyAlignment="1">
      <alignment horizontal="center" vertical="center"/>
    </xf>
    <xf numFmtId="9" fontId="1" fillId="3" borderId="32" xfId="19" applyNumberFormat="1" applyFill="1" applyBorder="1" applyAlignment="1">
      <alignment horizontal="center" vertical="center"/>
    </xf>
    <xf numFmtId="9" fontId="1" fillId="3" borderId="48" xfId="22" applyFont="1" applyFill="1" applyBorder="1" applyAlignment="1">
      <alignment horizontal="center" vertical="center"/>
    </xf>
    <xf numFmtId="0" fontId="1" fillId="0" borderId="12" xfId="33" applyFont="1" applyBorder="1" applyAlignment="1">
      <alignment horizontal="left" vertical="center" indent="4"/>
    </xf>
    <xf numFmtId="0" fontId="1" fillId="0" borderId="11" xfId="33" applyFont="1" applyBorder="1" applyAlignment="1">
      <alignment horizontal="left" vertical="center" indent="4"/>
    </xf>
    <xf numFmtId="0" fontId="1" fillId="0" borderId="11" xfId="33" applyFont="1" applyBorder="1" applyAlignment="1">
      <alignment horizontal="left" vertical="center" indent="2"/>
    </xf>
    <xf numFmtId="0" fontId="1" fillId="0" borderId="26" xfId="33" applyFont="1" applyBorder="1" applyAlignment="1">
      <alignment horizontal="left" vertical="center" indent="4"/>
    </xf>
    <xf numFmtId="0" fontId="1" fillId="0" borderId="30" xfId="33" applyFont="1" applyBorder="1" applyAlignment="1">
      <alignment horizontal="left" vertical="center" indent="4"/>
    </xf>
    <xf numFmtId="9" fontId="1" fillId="0" borderId="28" xfId="22" applyFont="1" applyFill="1" applyBorder="1" applyAlignment="1">
      <alignment horizontal="center" vertical="center"/>
    </xf>
    <xf numFmtId="0" fontId="1" fillId="0" borderId="12" xfId="14" applyFont="1" applyBorder="1" applyAlignment="1">
      <alignment horizontal="left" vertical="center" indent="2"/>
    </xf>
    <xf numFmtId="0" fontId="1" fillId="0" borderId="12" xfId="0" applyFont="1" applyBorder="1" applyAlignment="1">
      <alignment horizontal="left" vertical="center" indent="4"/>
    </xf>
    <xf numFmtId="0" fontId="1" fillId="0" borderId="11" xfId="0" applyFont="1" applyBorder="1" applyAlignment="1">
      <alignment horizontal="left" vertical="center" indent="4"/>
    </xf>
    <xf numFmtId="0" fontId="1" fillId="0" borderId="30" xfId="0" applyFont="1" applyBorder="1" applyAlignment="1">
      <alignment horizontal="left" vertical="center" indent="4"/>
    </xf>
    <xf numFmtId="3" fontId="1" fillId="0" borderId="53" xfId="14" applyNumberFormat="1" applyFont="1" applyFill="1" applyBorder="1" applyAlignment="1">
      <alignment horizontal="center" vertical="center"/>
    </xf>
    <xf numFmtId="9" fontId="1" fillId="0" borderId="33" xfId="22" applyFont="1" applyFill="1" applyBorder="1" applyAlignment="1">
      <alignment horizontal="center" vertical="center"/>
    </xf>
    <xf numFmtId="9" fontId="1" fillId="0" borderId="34" xfId="22" applyFont="1" applyFill="1" applyBorder="1" applyAlignment="1">
      <alignment horizontal="center" vertical="center"/>
    </xf>
    <xf numFmtId="3" fontId="1" fillId="0" borderId="33" xfId="14" applyNumberFormat="1" applyFont="1" applyFill="1" applyBorder="1" applyAlignment="1">
      <alignment horizontal="center" vertical="center"/>
    </xf>
    <xf numFmtId="3" fontId="1" fillId="0" borderId="66" xfId="14" applyNumberFormat="1" applyFont="1" applyFill="1" applyBorder="1" applyAlignment="1">
      <alignment horizontal="center" vertical="center"/>
    </xf>
    <xf numFmtId="9" fontId="1" fillId="0" borderId="38" xfId="22" applyFont="1" applyFill="1" applyBorder="1" applyAlignment="1">
      <alignment horizontal="center" vertical="center"/>
    </xf>
    <xf numFmtId="3" fontId="1" fillId="0" borderId="6" xfId="19" applyNumberFormat="1" applyFont="1" applyBorder="1" applyAlignment="1">
      <alignment horizontal="center" vertical="center"/>
    </xf>
    <xf numFmtId="9" fontId="1" fillId="0" borderId="49" xfId="22" applyFont="1" applyBorder="1" applyAlignment="1">
      <alignment horizontal="center" vertical="center"/>
    </xf>
    <xf numFmtId="0" fontId="3" fillId="0" borderId="56" xfId="4" applyFont="1" applyBorder="1" applyAlignment="1">
      <alignment horizontal="left" vertical="center" indent="2"/>
    </xf>
    <xf numFmtId="3" fontId="1" fillId="0" borderId="46" xfId="4" applyNumberFormat="1" applyFont="1" applyBorder="1" applyAlignment="1">
      <alignment horizontal="center" vertical="center"/>
    </xf>
    <xf numFmtId="0" fontId="5" fillId="3" borderId="32" xfId="4" applyFont="1" applyFill="1" applyBorder="1" applyAlignment="1">
      <alignment vertical="center"/>
    </xf>
    <xf numFmtId="0" fontId="5" fillId="3" borderId="37" xfId="4" applyFont="1" applyFill="1" applyBorder="1" applyAlignment="1">
      <alignment horizontal="left" vertical="center"/>
    </xf>
    <xf numFmtId="0" fontId="5" fillId="3" borderId="32" xfId="4" applyFont="1" applyFill="1" applyBorder="1" applyAlignment="1">
      <alignment horizontal="left" vertical="center"/>
    </xf>
    <xf numFmtId="1" fontId="5" fillId="3" borderId="40" xfId="4" applyNumberFormat="1" applyFont="1" applyFill="1" applyBorder="1" applyAlignment="1">
      <alignment horizontal="left" vertical="center"/>
    </xf>
    <xf numFmtId="0" fontId="5" fillId="3" borderId="51" xfId="4" applyFont="1" applyFill="1" applyBorder="1" applyAlignment="1">
      <alignment vertical="center"/>
    </xf>
    <xf numFmtId="0" fontId="5" fillId="3" borderId="53" xfId="4" applyFont="1" applyFill="1" applyBorder="1" applyAlignment="1">
      <alignment horizontal="left" vertical="center"/>
    </xf>
    <xf numFmtId="1" fontId="1" fillId="0" borderId="33" xfId="16" applyNumberFormat="1" applyFont="1" applyFill="1" applyBorder="1" applyAlignment="1">
      <alignment horizontal="center" vertical="center"/>
    </xf>
    <xf numFmtId="1" fontId="1" fillId="0" borderId="34" xfId="16" applyNumberFormat="1" applyFont="1" applyFill="1" applyBorder="1" applyAlignment="1">
      <alignment horizontal="center" vertical="center"/>
    </xf>
    <xf numFmtId="1" fontId="1" fillId="0" borderId="38" xfId="16" applyNumberFormat="1" applyFont="1" applyFill="1" applyBorder="1" applyAlignment="1">
      <alignment horizontal="center" vertical="center"/>
    </xf>
    <xf numFmtId="1" fontId="25" fillId="0" borderId="34" xfId="16" applyNumberFormat="1" applyFont="1" applyFill="1" applyBorder="1" applyAlignment="1">
      <alignment horizontal="center" vertical="center"/>
    </xf>
    <xf numFmtId="1" fontId="25" fillId="0" borderId="51" xfId="4" applyNumberFormat="1" applyFont="1" applyFill="1" applyBorder="1" applyAlignment="1">
      <alignment horizontal="center" vertical="center"/>
    </xf>
    <xf numFmtId="9" fontId="5" fillId="3" borderId="36" xfId="10" applyFont="1" applyFill="1" applyBorder="1" applyAlignment="1">
      <alignment vertical="center"/>
    </xf>
    <xf numFmtId="9" fontId="1" fillId="3" borderId="48" xfId="16" applyFont="1" applyFill="1" applyBorder="1" applyAlignment="1">
      <alignment horizontal="center" vertical="center"/>
    </xf>
    <xf numFmtId="9" fontId="5" fillId="3" borderId="48" xfId="16" applyFont="1" applyFill="1" applyBorder="1" applyAlignment="1">
      <alignment horizontal="left" vertical="center"/>
    </xf>
    <xf numFmtId="9" fontId="1" fillId="0" borderId="9" xfId="16" applyFont="1" applyFill="1" applyBorder="1" applyAlignment="1">
      <alignment horizontal="center" vertical="center"/>
    </xf>
    <xf numFmtId="3" fontId="3" fillId="0" borderId="35" xfId="1" applyNumberFormat="1" applyFont="1" applyBorder="1" applyAlignment="1">
      <alignment horizontal="center" vertical="center" wrapText="1"/>
    </xf>
    <xf numFmtId="1" fontId="1" fillId="0" borderId="26" xfId="4" applyNumberFormat="1" applyFont="1" applyFill="1" applyBorder="1" applyAlignment="1">
      <alignment horizontal="center" vertical="center"/>
    </xf>
    <xf numFmtId="1" fontId="1" fillId="0" borderId="12" xfId="4" applyNumberFormat="1" applyFont="1" applyFill="1" applyBorder="1" applyAlignment="1">
      <alignment horizontal="center" vertical="center"/>
    </xf>
    <xf numFmtId="1" fontId="1" fillId="0" borderId="35" xfId="19" applyNumberFormat="1" applyFont="1" applyFill="1" applyBorder="1" applyAlignment="1">
      <alignment horizontal="center" vertical="center"/>
    </xf>
    <xf numFmtId="1" fontId="3" fillId="0" borderId="48" xfId="1" applyNumberFormat="1" applyFont="1" applyBorder="1" applyAlignment="1">
      <alignment horizontal="center" vertical="center" wrapText="1"/>
    </xf>
    <xf numFmtId="1" fontId="5" fillId="3" borderId="36" xfId="4" applyNumberFormat="1" applyFont="1" applyFill="1" applyBorder="1" applyAlignment="1">
      <alignment vertical="center"/>
    </xf>
    <xf numFmtId="1" fontId="5" fillId="3" borderId="48" xfId="4" applyNumberFormat="1" applyFont="1" applyFill="1" applyBorder="1" applyAlignment="1">
      <alignment horizontal="left" vertical="center"/>
    </xf>
    <xf numFmtId="167" fontId="1" fillId="0" borderId="28" xfId="16" applyNumberFormat="1" applyFont="1" applyFill="1" applyBorder="1" applyAlignment="1">
      <alignment horizontal="center" vertical="center"/>
    </xf>
    <xf numFmtId="3" fontId="1" fillId="0" borderId="27" xfId="19" applyNumberFormat="1" applyFont="1" applyFill="1" applyBorder="1" applyAlignment="1">
      <alignment horizontal="center" vertical="center"/>
    </xf>
    <xf numFmtId="3" fontId="1" fillId="3" borderId="55" xfId="14" applyNumberFormat="1" applyFont="1" applyFill="1" applyBorder="1" applyAlignment="1">
      <alignment horizontal="center" vertical="center"/>
    </xf>
    <xf numFmtId="1" fontId="1" fillId="0" borderId="15" xfId="28" applyNumberFormat="1" applyFont="1" applyBorder="1" applyAlignment="1">
      <alignment horizontal="center" vertical="center"/>
    </xf>
    <xf numFmtId="1" fontId="1" fillId="0" borderId="15" xfId="28" applyNumberFormat="1" applyFont="1" applyFill="1" applyBorder="1" applyAlignment="1">
      <alignment horizontal="center" vertical="center"/>
    </xf>
    <xf numFmtId="0" fontId="3" fillId="0" borderId="12" xfId="14" applyFont="1" applyFill="1" applyBorder="1" applyAlignment="1">
      <alignment horizontal="left" vertical="center" indent="4"/>
    </xf>
    <xf numFmtId="0" fontId="1" fillId="0" borderId="10" xfId="14" applyFont="1" applyBorder="1" applyAlignment="1">
      <alignment horizontal="left" vertical="center" indent="2"/>
    </xf>
    <xf numFmtId="0" fontId="1" fillId="0" borderId="12" xfId="14" applyFont="1" applyBorder="1" applyAlignment="1">
      <alignment horizontal="left" vertical="center" indent="4"/>
    </xf>
    <xf numFmtId="3" fontId="1" fillId="0" borderId="36" xfId="19" applyNumberFormat="1" applyFont="1" applyFill="1" applyBorder="1" applyAlignment="1">
      <alignment horizontal="center" vertical="center"/>
    </xf>
    <xf numFmtId="0" fontId="3" fillId="0" borderId="26" xfId="14" applyFont="1" applyBorder="1" applyAlignment="1">
      <alignment horizontal="left" vertical="center" indent="4"/>
    </xf>
    <xf numFmtId="10" fontId="1" fillId="0" borderId="23" xfId="16" applyNumberFormat="1" applyFont="1" applyFill="1" applyBorder="1" applyAlignment="1">
      <alignment horizontal="center" vertical="center"/>
    </xf>
    <xf numFmtId="3" fontId="1" fillId="3" borderId="5" xfId="19" applyNumberFormat="1" applyFont="1" applyFill="1" applyBorder="1" applyAlignment="1">
      <alignment horizontal="center" vertical="center"/>
    </xf>
    <xf numFmtId="0" fontId="3" fillId="0" borderId="10" xfId="14" applyFont="1" applyBorder="1" applyAlignment="1">
      <alignment horizontal="left" vertical="center" indent="4"/>
    </xf>
    <xf numFmtId="1" fontId="1" fillId="0" borderId="28" xfId="22" applyNumberFormat="1" applyFont="1" applyFill="1" applyBorder="1" applyAlignment="1">
      <alignment horizontal="center" vertical="center"/>
    </xf>
    <xf numFmtId="167" fontId="1" fillId="3" borderId="48" xfId="22" applyNumberFormat="1" applyFont="1" applyFill="1" applyBorder="1" applyAlignment="1">
      <alignment horizontal="center" vertical="center"/>
    </xf>
    <xf numFmtId="0" fontId="1" fillId="0" borderId="11" xfId="14" applyFont="1" applyBorder="1" applyAlignment="1">
      <alignment horizontal="left" vertical="center" indent="4"/>
    </xf>
    <xf numFmtId="0" fontId="1" fillId="0" borderId="11" xfId="14" applyFont="1" applyBorder="1" applyAlignment="1">
      <alignment horizontal="left" vertical="center" indent="5"/>
    </xf>
    <xf numFmtId="0" fontId="1" fillId="0" borderId="26" xfId="32" applyFont="1" applyBorder="1" applyAlignment="1">
      <alignment horizontal="left" vertical="center" indent="4"/>
    </xf>
    <xf numFmtId="0" fontId="1" fillId="0" borderId="26" xfId="32" applyFont="1" applyBorder="1" applyAlignment="1">
      <alignment horizontal="left" vertical="center"/>
    </xf>
    <xf numFmtId="0" fontId="1" fillId="0" borderId="16" xfId="32" applyFont="1" applyBorder="1" applyAlignment="1">
      <alignment horizontal="left" vertical="center"/>
    </xf>
    <xf numFmtId="0" fontId="9" fillId="0" borderId="11" xfId="32" applyFont="1" applyBorder="1" applyAlignment="1">
      <alignment horizontal="left" vertical="center"/>
    </xf>
    <xf numFmtId="3" fontId="3" fillId="0" borderId="60" xfId="32" applyNumberFormat="1" applyFont="1" applyBorder="1" applyAlignment="1">
      <alignment horizontal="center" vertical="center"/>
    </xf>
    <xf numFmtId="3" fontId="1" fillId="0" borderId="29" xfId="19" applyNumberFormat="1" applyFont="1" applyFill="1" applyBorder="1" applyAlignment="1">
      <alignment horizontal="center" vertical="center"/>
    </xf>
    <xf numFmtId="0" fontId="1" fillId="0" borderId="35" xfId="32" applyFont="1" applyBorder="1" applyAlignment="1">
      <alignment horizontal="left" vertical="center" indent="4"/>
    </xf>
    <xf numFmtId="167" fontId="1" fillId="3" borderId="53" xfId="22" applyNumberFormat="1" applyFont="1" applyFill="1" applyBorder="1" applyAlignment="1">
      <alignment horizontal="center" vertical="center"/>
    </xf>
    <xf numFmtId="0" fontId="1" fillId="0" borderId="16" xfId="32" applyFont="1" applyBorder="1" applyAlignment="1">
      <alignment horizontal="left" vertical="center" indent="4"/>
    </xf>
    <xf numFmtId="0" fontId="3" fillId="0" borderId="10" xfId="14" applyFont="1" applyFill="1" applyBorder="1" applyAlignment="1">
      <alignment horizontal="left" vertical="center" indent="2"/>
    </xf>
    <xf numFmtId="1" fontId="1" fillId="0" borderId="60" xfId="16" applyNumberFormat="1" applyFont="1" applyFill="1" applyBorder="1" applyAlignment="1">
      <alignment horizontal="center" vertical="center"/>
    </xf>
    <xf numFmtId="0" fontId="5" fillId="0" borderId="32" xfId="14" applyFont="1" applyFill="1" applyBorder="1" applyAlignment="1">
      <alignment horizontal="left" vertical="center"/>
    </xf>
    <xf numFmtId="0" fontId="5" fillId="0" borderId="47" xfId="0" applyFont="1" applyBorder="1" applyAlignment="1">
      <alignment horizontal="left" vertical="center"/>
    </xf>
    <xf numFmtId="0" fontId="5" fillId="0" borderId="32" xfId="32" applyFont="1" applyBorder="1" applyAlignment="1">
      <alignment horizontal="left" vertical="center"/>
    </xf>
    <xf numFmtId="1" fontId="1" fillId="0" borderId="43" xfId="4" applyNumberFormat="1" applyFont="1" applyFill="1" applyBorder="1" applyAlignment="1">
      <alignment horizontal="center" vertical="center"/>
    </xf>
    <xf numFmtId="0" fontId="7" fillId="0" borderId="10" xfId="4" applyFont="1" applyBorder="1" applyAlignment="1">
      <alignment vertical="center"/>
    </xf>
    <xf numFmtId="1" fontId="1" fillId="0" borderId="0" xfId="4" applyNumberFormat="1" applyFont="1" applyFill="1" applyBorder="1" applyAlignment="1">
      <alignment horizontal="center" vertical="center"/>
    </xf>
    <xf numFmtId="1" fontId="1" fillId="0" borderId="10" xfId="19" applyNumberFormat="1" applyFont="1" applyFill="1" applyBorder="1" applyAlignment="1">
      <alignment horizontal="center" vertical="center"/>
    </xf>
    <xf numFmtId="0" fontId="27" fillId="0" borderId="69" xfId="0" applyFont="1" applyBorder="1" applyAlignment="1">
      <alignment vertical="center"/>
    </xf>
    <xf numFmtId="0" fontId="27" fillId="0" borderId="70" xfId="0" applyFont="1" applyBorder="1" applyAlignment="1">
      <alignment vertical="center"/>
    </xf>
    <xf numFmtId="0" fontId="5" fillId="0" borderId="32" xfId="0" applyFont="1" applyFill="1" applyBorder="1" applyAlignment="1">
      <alignment vertical="center"/>
    </xf>
    <xf numFmtId="0" fontId="24" fillId="0" borderId="1" xfId="4" applyFont="1" applyBorder="1" applyAlignment="1">
      <alignment vertical="center" wrapText="1"/>
    </xf>
    <xf numFmtId="0" fontId="24" fillId="0" borderId="52" xfId="4" applyFont="1" applyBorder="1" applyAlignment="1">
      <alignment vertical="center" wrapText="1"/>
    </xf>
    <xf numFmtId="0" fontId="1" fillId="0" borderId="10" xfId="33" applyFont="1" applyBorder="1" applyAlignment="1">
      <alignment horizontal="left" vertical="center" wrapText="1"/>
    </xf>
    <xf numFmtId="0" fontId="5" fillId="0" borderId="35" xfId="33" applyFont="1" applyBorder="1" applyAlignment="1">
      <alignment horizontal="left" vertical="center"/>
    </xf>
    <xf numFmtId="0" fontId="5" fillId="0" borderId="32" xfId="33" applyFont="1" applyBorder="1" applyAlignment="1">
      <alignment horizontal="left" vertical="center"/>
    </xf>
    <xf numFmtId="0" fontId="7" fillId="0" borderId="56" xfId="14" applyFont="1" applyBorder="1" applyAlignment="1">
      <alignment vertical="center" wrapText="1"/>
    </xf>
    <xf numFmtId="0" fontId="7" fillId="0" borderId="30" xfId="14" applyFont="1" applyBorder="1" applyAlignment="1">
      <alignment vertical="center"/>
    </xf>
    <xf numFmtId="0" fontId="5" fillId="0" borderId="32" xfId="14" applyFont="1" applyBorder="1" applyAlignment="1">
      <alignment horizontal="left" vertical="center" wrapText="1"/>
    </xf>
    <xf numFmtId="0" fontId="5" fillId="0" borderId="32" xfId="14" applyFont="1" applyBorder="1" applyAlignment="1">
      <alignment horizontal="left" vertical="center"/>
    </xf>
    <xf numFmtId="0" fontId="7" fillId="0" borderId="56" xfId="4" applyFont="1" applyBorder="1" applyAlignment="1">
      <alignment vertical="center" wrapText="1"/>
    </xf>
    <xf numFmtId="0" fontId="7" fillId="0" borderId="30" xfId="4" applyFont="1" applyBorder="1" applyAlignment="1">
      <alignment vertical="center"/>
    </xf>
    <xf numFmtId="0" fontId="5" fillId="0" borderId="32" xfId="4" applyFont="1" applyBorder="1" applyAlignment="1">
      <alignment horizontal="left" vertical="center" wrapText="1"/>
    </xf>
    <xf numFmtId="9" fontId="1" fillId="3" borderId="9" xfId="16" applyFont="1" applyFill="1" applyBorder="1" applyAlignment="1">
      <alignment horizontal="center" vertical="center"/>
    </xf>
    <xf numFmtId="0" fontId="23" fillId="0" borderId="1" xfId="14" applyFont="1" applyBorder="1" applyAlignment="1">
      <alignment vertical="center" wrapText="1"/>
    </xf>
    <xf numFmtId="0" fontId="23" fillId="0" borderId="52" xfId="14" applyFont="1" applyBorder="1" applyAlignment="1">
      <alignment vertical="center" wrapText="1"/>
    </xf>
    <xf numFmtId="0" fontId="3" fillId="0" borderId="41" xfId="32" applyFont="1" applyBorder="1" applyAlignment="1">
      <alignment vertical="center" wrapText="1"/>
    </xf>
    <xf numFmtId="0" fontId="3" fillId="0" borderId="35" xfId="32" applyFont="1" applyBorder="1" applyAlignment="1">
      <alignment vertical="center" wrapText="1"/>
    </xf>
    <xf numFmtId="0" fontId="5" fillId="0" borderId="26" xfId="32" applyFont="1" applyBorder="1" applyAlignment="1">
      <alignment horizontal="left" vertical="center"/>
    </xf>
    <xf numFmtId="0" fontId="5" fillId="0" borderId="11" xfId="32" applyFont="1" applyBorder="1" applyAlignment="1">
      <alignment horizontal="left" vertical="center"/>
    </xf>
    <xf numFmtId="0" fontId="5" fillId="3" borderId="55" xfId="14" applyFont="1" applyFill="1" applyBorder="1" applyAlignment="1">
      <alignment vertical="center"/>
    </xf>
    <xf numFmtId="0" fontId="5" fillId="3" borderId="37" xfId="14" applyFont="1" applyFill="1" applyBorder="1" applyAlignment="1">
      <alignment vertical="center"/>
    </xf>
    <xf numFmtId="167" fontId="5" fillId="3" borderId="40" xfId="14" applyNumberFormat="1" applyFont="1" applyFill="1" applyBorder="1" applyAlignment="1">
      <alignment vertical="center"/>
    </xf>
    <xf numFmtId="166" fontId="5" fillId="3" borderId="37" xfId="4" applyNumberFormat="1" applyFont="1" applyFill="1" applyBorder="1" applyAlignment="1">
      <alignment vertical="center"/>
    </xf>
    <xf numFmtId="166" fontId="5" fillId="3" borderId="48" xfId="4" applyNumberFormat="1" applyFont="1" applyFill="1" applyBorder="1" applyAlignment="1">
      <alignment vertical="center"/>
    </xf>
    <xf numFmtId="1" fontId="1" fillId="3" borderId="2" xfId="19" applyNumberFormat="1" applyFont="1" applyFill="1" applyBorder="1" applyAlignment="1">
      <alignment horizontal="center" vertical="center"/>
    </xf>
    <xf numFmtId="1" fontId="1" fillId="3" borderId="0" xfId="14" applyNumberFormat="1" applyFont="1" applyFill="1" applyBorder="1" applyAlignment="1">
      <alignment horizontal="center" vertical="center"/>
    </xf>
    <xf numFmtId="0" fontId="5" fillId="3" borderId="43" xfId="14" applyFont="1" applyFill="1" applyBorder="1" applyAlignment="1">
      <alignment horizontal="left" vertical="center"/>
    </xf>
    <xf numFmtId="0" fontId="5" fillId="3" borderId="21" xfId="14" applyFont="1" applyFill="1" applyBorder="1" applyAlignment="1">
      <alignment horizontal="left" vertical="center"/>
    </xf>
    <xf numFmtId="167" fontId="1" fillId="3" borderId="36" xfId="16" applyNumberFormat="1" applyFont="1" applyFill="1" applyBorder="1" applyAlignment="1">
      <alignment horizontal="center" vertical="center"/>
    </xf>
    <xf numFmtId="1" fontId="5" fillId="3" borderId="37" xfId="14" applyNumberFormat="1" applyFont="1" applyFill="1" applyBorder="1" applyAlignment="1">
      <alignment horizontal="left" vertical="center"/>
    </xf>
    <xf numFmtId="1" fontId="5" fillId="3" borderId="48" xfId="14" applyNumberFormat="1" applyFont="1" applyFill="1" applyBorder="1" applyAlignment="1">
      <alignment horizontal="left" vertical="center"/>
    </xf>
    <xf numFmtId="9" fontId="1" fillId="3" borderId="2" xfId="28" applyFont="1" applyFill="1" applyBorder="1" applyAlignment="1">
      <alignment horizontal="center" vertical="center"/>
    </xf>
    <xf numFmtId="1" fontId="1" fillId="3" borderId="2" xfId="14" applyNumberFormat="1" applyFont="1" applyFill="1" applyBorder="1" applyAlignment="1">
      <alignment horizontal="center" vertical="center"/>
    </xf>
    <xf numFmtId="1" fontId="1" fillId="3" borderId="72" xfId="19" applyNumberFormat="1" applyFont="1" applyFill="1" applyBorder="1" applyAlignment="1">
      <alignment horizontal="center" vertical="center"/>
    </xf>
    <xf numFmtId="0" fontId="5" fillId="3" borderId="44" xfId="14" applyFont="1" applyFill="1" applyBorder="1" applyAlignment="1">
      <alignment horizontal="left" vertical="center"/>
    </xf>
    <xf numFmtId="0" fontId="5" fillId="3" borderId="42" xfId="14" applyFont="1" applyFill="1" applyBorder="1" applyAlignment="1">
      <alignment horizontal="left" vertical="center"/>
    </xf>
    <xf numFmtId="167" fontId="1" fillId="3" borderId="48" xfId="16" applyNumberFormat="1" applyFont="1" applyFill="1" applyBorder="1" applyAlignment="1">
      <alignment horizontal="center" vertical="center"/>
    </xf>
    <xf numFmtId="1" fontId="5" fillId="3" borderId="0" xfId="14" applyNumberFormat="1" applyFont="1" applyFill="1" applyBorder="1" applyAlignment="1">
      <alignment horizontal="left" vertical="center"/>
    </xf>
    <xf numFmtId="1" fontId="5" fillId="3" borderId="11" xfId="14" applyNumberFormat="1" applyFont="1" applyFill="1" applyBorder="1" applyAlignment="1">
      <alignment horizontal="left" vertical="center"/>
    </xf>
    <xf numFmtId="0" fontId="5" fillId="3" borderId="55" xfId="14" applyFont="1" applyFill="1" applyBorder="1" applyAlignment="1">
      <alignment horizontal="left" vertical="center"/>
    </xf>
    <xf numFmtId="0" fontId="5" fillId="3" borderId="37" xfId="14" applyFont="1" applyFill="1" applyBorder="1" applyAlignment="1">
      <alignment horizontal="left" vertical="center"/>
    </xf>
    <xf numFmtId="167" fontId="5" fillId="3" borderId="40" xfId="14" applyNumberFormat="1" applyFont="1" applyFill="1" applyBorder="1" applyAlignment="1">
      <alignment horizontal="left" vertical="center"/>
    </xf>
    <xf numFmtId="1" fontId="5" fillId="3" borderId="32" xfId="14" applyNumberFormat="1" applyFont="1" applyFill="1" applyBorder="1" applyAlignment="1">
      <alignment horizontal="left" vertical="center"/>
    </xf>
    <xf numFmtId="1" fontId="1" fillId="3" borderId="6" xfId="19" applyNumberFormat="1" applyFont="1" applyFill="1" applyBorder="1" applyAlignment="1">
      <alignment horizontal="center" vertical="center"/>
    </xf>
    <xf numFmtId="0" fontId="5" fillId="3" borderId="19" xfId="14" applyFont="1" applyFill="1" applyBorder="1" applyAlignment="1">
      <alignment horizontal="left" vertical="center"/>
    </xf>
    <xf numFmtId="0" fontId="5" fillId="3" borderId="0" xfId="14" applyFont="1" applyFill="1" applyBorder="1" applyAlignment="1">
      <alignment horizontal="left" vertical="center"/>
    </xf>
    <xf numFmtId="9" fontId="1" fillId="3" borderId="1" xfId="28" applyFont="1" applyFill="1" applyBorder="1" applyAlignment="1">
      <alignment horizontal="center" vertical="center"/>
    </xf>
    <xf numFmtId="1" fontId="1" fillId="3" borderId="17" xfId="4" applyNumberFormat="1" applyFont="1" applyFill="1" applyBorder="1" applyAlignment="1">
      <alignment horizontal="center" vertical="center"/>
    </xf>
    <xf numFmtId="0" fontId="0" fillId="3" borderId="16" xfId="0" applyFill="1" applyBorder="1"/>
    <xf numFmtId="1" fontId="1" fillId="3" borderId="5" xfId="4" applyNumberFormat="1" applyFont="1" applyFill="1" applyBorder="1" applyAlignment="1">
      <alignment horizontal="center" vertical="center"/>
    </xf>
    <xf numFmtId="1" fontId="1" fillId="3" borderId="16" xfId="4" applyNumberFormat="1" applyFont="1" applyFill="1" applyBorder="1" applyAlignment="1">
      <alignment horizontal="center" vertical="center"/>
    </xf>
    <xf numFmtId="9" fontId="1" fillId="3" borderId="16" xfId="28" applyFont="1" applyFill="1" applyBorder="1" applyAlignment="1">
      <alignment horizontal="center" vertical="center"/>
    </xf>
    <xf numFmtId="1" fontId="1" fillId="3" borderId="16" xfId="15" applyNumberFormat="1" applyFont="1" applyFill="1" applyBorder="1" applyAlignment="1">
      <alignment horizontal="center" vertical="center"/>
    </xf>
    <xf numFmtId="1" fontId="5" fillId="3" borderId="37" xfId="4" applyNumberFormat="1" applyFont="1" applyFill="1" applyBorder="1" applyAlignment="1">
      <alignment horizontal="center"/>
    </xf>
    <xf numFmtId="167" fontId="1" fillId="3" borderId="53" xfId="16" applyNumberFormat="1" applyFont="1" applyFill="1" applyBorder="1" applyAlignment="1">
      <alignment horizontal="center" vertical="center"/>
    </xf>
    <xf numFmtId="0" fontId="3" fillId="3" borderId="16" xfId="0" applyFont="1" applyFill="1" applyBorder="1" applyAlignment="1">
      <alignment vertical="center"/>
    </xf>
    <xf numFmtId="1" fontId="25" fillId="3" borderId="5" xfId="0" applyNumberFormat="1" applyFont="1" applyFill="1" applyBorder="1" applyAlignment="1">
      <alignment horizontal="center" vertical="center"/>
    </xf>
    <xf numFmtId="1" fontId="25" fillId="3" borderId="7" xfId="0" applyNumberFormat="1" applyFont="1" applyFill="1" applyBorder="1" applyAlignment="1">
      <alignment horizontal="center" vertical="center"/>
    </xf>
    <xf numFmtId="0" fontId="3" fillId="3" borderId="7" xfId="0" applyFont="1" applyFill="1" applyBorder="1" applyAlignment="1">
      <alignment vertical="center"/>
    </xf>
    <xf numFmtId="3" fontId="1" fillId="3" borderId="5" xfId="19" applyNumberFormat="1" applyFill="1" applyBorder="1" applyAlignment="1">
      <alignment horizontal="center" vertical="center"/>
    </xf>
    <xf numFmtId="3" fontId="1" fillId="3" borderId="16" xfId="19" applyNumberFormat="1" applyFill="1" applyBorder="1" applyAlignment="1">
      <alignment horizontal="center" vertical="center"/>
    </xf>
    <xf numFmtId="3" fontId="1" fillId="3" borderId="7" xfId="19" applyNumberFormat="1" applyFill="1" applyBorder="1" applyAlignment="1">
      <alignment horizontal="center" vertical="center"/>
    </xf>
    <xf numFmtId="0" fontId="5" fillId="3" borderId="37" xfId="4" applyFont="1" applyFill="1" applyBorder="1" applyAlignment="1">
      <alignment vertical="center"/>
    </xf>
    <xf numFmtId="167" fontId="5" fillId="3" borderId="40" xfId="4" applyNumberFormat="1" applyFont="1" applyFill="1" applyBorder="1" applyAlignment="1">
      <alignment vertical="center"/>
    </xf>
    <xf numFmtId="166" fontId="5" fillId="3" borderId="40" xfId="4" applyNumberFormat="1" applyFont="1" applyFill="1" applyBorder="1" applyAlignment="1">
      <alignment vertical="center"/>
    </xf>
    <xf numFmtId="9" fontId="1" fillId="3" borderId="27" xfId="28" applyFont="1" applyFill="1" applyBorder="1" applyAlignment="1">
      <alignment horizontal="center" vertical="center"/>
    </xf>
    <xf numFmtId="0" fontId="5" fillId="3" borderId="47" xfId="4" applyFont="1" applyFill="1" applyBorder="1" applyAlignment="1">
      <alignment horizontal="left" vertical="center"/>
    </xf>
    <xf numFmtId="1" fontId="1" fillId="3" borderId="16" xfId="19" applyNumberFormat="1" applyFont="1" applyFill="1" applyBorder="1" applyAlignment="1">
      <alignment horizontal="center" vertical="center"/>
    </xf>
    <xf numFmtId="1" fontId="1" fillId="3" borderId="7" xfId="19" applyNumberFormat="1" applyFont="1" applyFill="1" applyBorder="1" applyAlignment="1">
      <alignment horizontal="center" vertical="center"/>
    </xf>
    <xf numFmtId="1" fontId="1" fillId="3" borderId="5" xfId="19" applyNumberFormat="1" applyFont="1" applyFill="1" applyBorder="1" applyAlignment="1">
      <alignment horizontal="center" vertical="center"/>
    </xf>
    <xf numFmtId="167" fontId="5" fillId="3" borderId="48" xfId="4" applyNumberFormat="1" applyFont="1" applyFill="1" applyBorder="1" applyAlignment="1">
      <alignment vertical="center"/>
    </xf>
    <xf numFmtId="1" fontId="1" fillId="3" borderId="12" xfId="19" applyNumberFormat="1" applyFont="1" applyFill="1" applyBorder="1" applyAlignment="1">
      <alignment horizontal="center" vertical="center"/>
    </xf>
    <xf numFmtId="9" fontId="1" fillId="3" borderId="10" xfId="28" applyFont="1" applyFill="1" applyBorder="1" applyAlignment="1">
      <alignment horizontal="center" vertical="center"/>
    </xf>
    <xf numFmtId="0" fontId="5" fillId="3" borderId="48" xfId="4" applyFont="1" applyFill="1" applyBorder="1" applyAlignment="1">
      <alignment vertical="center"/>
    </xf>
    <xf numFmtId="1" fontId="5" fillId="3" borderId="48" xfId="4" applyNumberFormat="1" applyFont="1" applyFill="1" applyBorder="1" applyAlignment="1">
      <alignment vertical="center"/>
    </xf>
    <xf numFmtId="9" fontId="1" fillId="3" borderId="12" xfId="28" applyFont="1" applyFill="1" applyBorder="1" applyAlignment="1">
      <alignment horizontal="center" vertical="center"/>
    </xf>
    <xf numFmtId="1" fontId="1" fillId="3" borderId="11" xfId="19" applyNumberFormat="1" applyFont="1" applyFill="1" applyBorder="1" applyAlignment="1">
      <alignment horizontal="center" vertical="center"/>
    </xf>
    <xf numFmtId="1" fontId="1" fillId="3" borderId="26" xfId="19" applyNumberFormat="1" applyFont="1" applyFill="1" applyBorder="1" applyAlignment="1">
      <alignment horizontal="center" vertical="center"/>
    </xf>
    <xf numFmtId="3" fontId="1" fillId="3" borderId="26" xfId="19" applyNumberFormat="1" applyFill="1" applyBorder="1" applyAlignment="1">
      <alignment horizontal="center" vertical="center"/>
    </xf>
    <xf numFmtId="3" fontId="1" fillId="3" borderId="12" xfId="19" applyNumberFormat="1" applyFill="1" applyBorder="1" applyAlignment="1">
      <alignment horizontal="center" vertical="center"/>
    </xf>
    <xf numFmtId="1" fontId="1" fillId="3" borderId="11" xfId="19" applyNumberFormat="1" applyFill="1" applyBorder="1" applyAlignment="1">
      <alignment horizontal="center" vertical="center"/>
    </xf>
    <xf numFmtId="3" fontId="1" fillId="3" borderId="12" xfId="19" applyNumberFormat="1" applyFont="1" applyFill="1" applyBorder="1" applyAlignment="1">
      <alignment horizontal="center" vertical="center"/>
    </xf>
    <xf numFmtId="3" fontId="1" fillId="3" borderId="11" xfId="19" applyNumberFormat="1" applyFill="1" applyBorder="1" applyAlignment="1">
      <alignment horizontal="center" vertical="center"/>
    </xf>
    <xf numFmtId="167" fontId="0" fillId="0" borderId="0" xfId="0" applyNumberFormat="1" applyBorder="1" applyAlignment="1">
      <alignment horizontal="center" vertical="center"/>
    </xf>
    <xf numFmtId="167" fontId="0" fillId="0" borderId="2" xfId="36" applyNumberFormat="1" applyFont="1" applyBorder="1" applyAlignment="1">
      <alignment horizontal="center" vertical="center"/>
    </xf>
    <xf numFmtId="3" fontId="1" fillId="0" borderId="56" xfId="19" applyNumberFormat="1" applyBorder="1" applyAlignment="1">
      <alignment horizontal="center" vertical="center"/>
    </xf>
    <xf numFmtId="3" fontId="1" fillId="3" borderId="53" xfId="4" applyNumberFormat="1" applyFill="1" applyBorder="1" applyAlignment="1">
      <alignment horizontal="center" vertical="center"/>
    </xf>
    <xf numFmtId="3" fontId="1" fillId="3" borderId="48" xfId="22" applyNumberFormat="1" applyFill="1" applyBorder="1" applyAlignment="1">
      <alignment horizontal="center" vertical="center"/>
    </xf>
    <xf numFmtId="3" fontId="2" fillId="3" borderId="32" xfId="1" applyNumberFormat="1" applyFill="1" applyBorder="1" applyAlignment="1">
      <alignment horizontal="center" vertical="center"/>
    </xf>
    <xf numFmtId="3" fontId="2" fillId="3" borderId="48" xfId="1" applyNumberFormat="1" applyFill="1" applyBorder="1" applyAlignment="1">
      <alignment horizontal="center" vertical="center"/>
    </xf>
    <xf numFmtId="1" fontId="1" fillId="3" borderId="26" xfId="19" applyNumberFormat="1" applyFill="1" applyBorder="1" applyAlignment="1">
      <alignment horizontal="center" vertical="center"/>
    </xf>
    <xf numFmtId="9" fontId="1" fillId="3" borderId="12" xfId="22" applyFill="1" applyBorder="1" applyAlignment="1">
      <alignment horizontal="center" vertical="center"/>
    </xf>
    <xf numFmtId="1" fontId="1" fillId="3" borderId="12" xfId="19" applyNumberFormat="1" applyFill="1" applyBorder="1" applyAlignment="1">
      <alignment horizontal="center" vertical="center"/>
    </xf>
    <xf numFmtId="3" fontId="1" fillId="3" borderId="10" xfId="19" applyNumberFormat="1" applyFill="1" applyBorder="1" applyAlignment="1">
      <alignment horizontal="center" vertical="center"/>
    </xf>
    <xf numFmtId="3" fontId="1" fillId="3" borderId="10" xfId="19" applyNumberFormat="1" applyFont="1" applyFill="1" applyBorder="1" applyAlignment="1">
      <alignment horizontal="center" vertical="center"/>
    </xf>
    <xf numFmtId="9" fontId="1" fillId="3" borderId="10" xfId="19" applyNumberFormat="1" applyFill="1" applyBorder="1" applyAlignment="1">
      <alignment horizontal="center" vertical="center"/>
    </xf>
    <xf numFmtId="9" fontId="1" fillId="3" borderId="26" xfId="19" applyNumberFormat="1" applyFill="1" applyBorder="1" applyAlignment="1">
      <alignment horizontal="center" vertical="center"/>
    </xf>
    <xf numFmtId="9" fontId="1" fillId="3" borderId="12" xfId="19" applyNumberFormat="1" applyFill="1" applyBorder="1" applyAlignment="1">
      <alignment horizontal="center" vertical="center"/>
    </xf>
    <xf numFmtId="9" fontId="1" fillId="3" borderId="11" xfId="19" applyNumberFormat="1" applyFill="1" applyBorder="1" applyAlignment="1">
      <alignment horizontal="center" vertical="center"/>
    </xf>
    <xf numFmtId="9" fontId="1" fillId="3" borderId="30" xfId="19" applyNumberFormat="1" applyFill="1" applyBorder="1" applyAlignment="1">
      <alignment horizontal="center" vertical="center"/>
    </xf>
    <xf numFmtId="3" fontId="1" fillId="3" borderId="33" xfId="14" applyNumberFormat="1" applyFont="1" applyFill="1" applyBorder="1" applyAlignment="1">
      <alignment horizontal="center" vertical="center"/>
    </xf>
    <xf numFmtId="9" fontId="1" fillId="3" borderId="23" xfId="22" applyNumberFormat="1" applyFont="1" applyFill="1" applyBorder="1" applyAlignment="1">
      <alignment horizontal="center" vertical="center"/>
    </xf>
    <xf numFmtId="3" fontId="1" fillId="3" borderId="2" xfId="19" applyNumberFormat="1" applyFont="1" applyFill="1" applyBorder="1" applyAlignment="1">
      <alignment horizontal="center" vertical="center"/>
    </xf>
    <xf numFmtId="9" fontId="1" fillId="3" borderId="14" xfId="22" applyFont="1" applyFill="1" applyBorder="1" applyAlignment="1">
      <alignment horizontal="center" vertical="center"/>
    </xf>
    <xf numFmtId="3" fontId="1" fillId="3" borderId="6" xfId="19" applyNumberFormat="1" applyFont="1" applyFill="1" applyBorder="1" applyAlignment="1">
      <alignment horizontal="center" vertical="center"/>
    </xf>
    <xf numFmtId="3" fontId="1" fillId="3" borderId="37" xfId="19" applyNumberFormat="1" applyFont="1" applyFill="1" applyBorder="1" applyAlignment="1">
      <alignment horizontal="center" vertical="center"/>
    </xf>
    <xf numFmtId="3" fontId="1" fillId="3" borderId="53" xfId="14" applyNumberFormat="1" applyFont="1" applyFill="1" applyBorder="1" applyAlignment="1">
      <alignment horizontal="center" vertical="center"/>
    </xf>
    <xf numFmtId="3" fontId="1" fillId="3" borderId="32" xfId="19" applyNumberFormat="1" applyFont="1" applyFill="1" applyBorder="1" applyAlignment="1">
      <alignment horizontal="center" vertical="center"/>
    </xf>
    <xf numFmtId="3" fontId="1" fillId="3" borderId="11" xfId="19" applyNumberFormat="1" applyFont="1" applyFill="1" applyBorder="1" applyAlignment="1">
      <alignment horizontal="center" vertical="center"/>
    </xf>
    <xf numFmtId="3" fontId="1" fillId="3" borderId="72" xfId="19" applyNumberFormat="1" applyFont="1" applyFill="1" applyBorder="1" applyAlignment="1">
      <alignment horizontal="center" vertical="center"/>
    </xf>
    <xf numFmtId="3" fontId="1" fillId="3" borderId="3" xfId="4" applyNumberFormat="1" applyFont="1" applyFill="1" applyBorder="1" applyAlignment="1">
      <alignment horizontal="center" vertical="center"/>
    </xf>
    <xf numFmtId="167" fontId="1" fillId="3" borderId="6" xfId="22" applyNumberFormat="1" applyFont="1" applyFill="1" applyBorder="1" applyAlignment="1">
      <alignment horizontal="center" vertical="center"/>
    </xf>
    <xf numFmtId="3" fontId="1" fillId="3" borderId="55" xfId="4" applyNumberFormat="1" applyFont="1" applyFill="1" applyBorder="1" applyAlignment="1">
      <alignment horizontal="center" vertical="center"/>
    </xf>
    <xf numFmtId="3" fontId="1" fillId="3" borderId="36" xfId="19" applyNumberFormat="1" applyFont="1" applyFill="1" applyBorder="1" applyAlignment="1">
      <alignment horizontal="center" vertical="center"/>
    </xf>
    <xf numFmtId="3" fontId="1" fillId="3" borderId="17" xfId="19" applyNumberFormat="1" applyFont="1" applyFill="1" applyBorder="1" applyAlignment="1">
      <alignment horizontal="center" vertical="center"/>
    </xf>
    <xf numFmtId="1" fontId="1" fillId="3" borderId="30" xfId="19" applyNumberFormat="1" applyFont="1" applyFill="1" applyBorder="1" applyAlignment="1">
      <alignment horizontal="center" vertical="center"/>
    </xf>
    <xf numFmtId="0" fontId="3" fillId="0" borderId="30" xfId="14" applyFont="1" applyBorder="1" applyAlignment="1">
      <alignment horizontal="left" vertical="center" indent="4"/>
    </xf>
    <xf numFmtId="0" fontId="1" fillId="0" borderId="35" xfId="14" applyFont="1" applyBorder="1" applyAlignment="1">
      <alignment horizontal="left" vertical="center" indent="2"/>
    </xf>
    <xf numFmtId="0" fontId="1" fillId="0" borderId="30" xfId="14" applyFont="1" applyBorder="1" applyAlignment="1">
      <alignment horizontal="left" vertical="center" indent="5"/>
    </xf>
    <xf numFmtId="37" fontId="1" fillId="0" borderId="0" xfId="22" applyNumberFormat="1" applyFont="1" applyBorder="1" applyAlignment="1">
      <alignment horizontal="center" vertical="center"/>
    </xf>
    <xf numFmtId="37" fontId="1" fillId="0" borderId="65" xfId="22" applyNumberFormat="1" applyFont="1" applyBorder="1" applyAlignment="1">
      <alignment horizontal="center" vertical="center"/>
    </xf>
    <xf numFmtId="37" fontId="1" fillId="0" borderId="72" xfId="22" applyNumberFormat="1" applyFont="1" applyBorder="1" applyAlignment="1">
      <alignment horizontal="center" vertical="center"/>
    </xf>
    <xf numFmtId="3" fontId="1" fillId="0" borderId="1" xfId="19" applyNumberFormat="1" applyFont="1" applyFill="1" applyBorder="1" applyAlignment="1">
      <alignment horizontal="center" vertical="center"/>
    </xf>
    <xf numFmtId="3" fontId="1" fillId="0" borderId="4" xfId="19" applyNumberFormat="1" applyFont="1" applyFill="1" applyBorder="1" applyAlignment="1">
      <alignment horizontal="center" vertical="center"/>
    </xf>
    <xf numFmtId="1" fontId="1" fillId="3" borderId="7" xfId="22" applyNumberFormat="1" applyFont="1" applyFill="1" applyBorder="1" applyAlignment="1">
      <alignment horizontal="center" vertical="center"/>
    </xf>
    <xf numFmtId="3" fontId="1" fillId="3" borderId="37" xfId="14" applyNumberFormat="1" applyFont="1" applyFill="1" applyBorder="1" applyAlignment="1">
      <alignment horizontal="center" vertical="center"/>
    </xf>
    <xf numFmtId="3" fontId="1" fillId="0" borderId="21" xfId="14" applyNumberFormat="1" applyFont="1" applyFill="1" applyBorder="1" applyAlignment="1">
      <alignment horizontal="center" vertical="center"/>
    </xf>
    <xf numFmtId="167" fontId="1" fillId="3" borderId="37" xfId="22" applyNumberFormat="1" applyFont="1" applyFill="1" applyBorder="1" applyAlignment="1">
      <alignment horizontal="center" vertical="center"/>
    </xf>
    <xf numFmtId="3" fontId="1" fillId="0" borderId="6" xfId="14" applyNumberFormat="1" applyFont="1" applyFill="1" applyBorder="1" applyAlignment="1">
      <alignment horizontal="center" vertical="center"/>
    </xf>
    <xf numFmtId="3" fontId="1" fillId="0" borderId="2" xfId="14" applyNumberFormat="1" applyFont="1" applyBorder="1" applyAlignment="1">
      <alignment horizontal="center" vertical="center"/>
    </xf>
    <xf numFmtId="3" fontId="1" fillId="0" borderId="72" xfId="14" applyNumberFormat="1" applyFont="1" applyFill="1" applyBorder="1" applyAlignment="1">
      <alignment horizontal="center" vertical="center"/>
    </xf>
    <xf numFmtId="37" fontId="1" fillId="3" borderId="37" xfId="22" applyNumberFormat="1" applyFont="1" applyFill="1" applyBorder="1" applyAlignment="1">
      <alignment horizontal="center" vertical="center"/>
    </xf>
    <xf numFmtId="37" fontId="1" fillId="0" borderId="2" xfId="22" applyNumberFormat="1" applyFont="1" applyBorder="1" applyAlignment="1">
      <alignment horizontal="center" vertical="center"/>
    </xf>
    <xf numFmtId="9" fontId="1" fillId="0" borderId="14" xfId="16" applyFont="1" applyFill="1" applyBorder="1" applyAlignment="1">
      <alignment horizontal="center" vertical="center"/>
    </xf>
    <xf numFmtId="3" fontId="1" fillId="0" borderId="26" xfId="19" applyNumberFormat="1" applyFont="1" applyFill="1" applyBorder="1" applyAlignment="1">
      <alignment horizontal="center" vertical="center"/>
    </xf>
    <xf numFmtId="3" fontId="1" fillId="0" borderId="10" xfId="19" applyNumberFormat="1" applyFont="1" applyFill="1" applyBorder="1" applyAlignment="1">
      <alignment horizontal="center" vertical="center"/>
    </xf>
    <xf numFmtId="3" fontId="1" fillId="3" borderId="26" xfId="19" applyNumberFormat="1" applyFont="1" applyFill="1" applyBorder="1" applyAlignment="1">
      <alignment horizontal="center" vertical="center"/>
    </xf>
    <xf numFmtId="3" fontId="1" fillId="0" borderId="26" xfId="19" applyNumberFormat="1" applyFont="1" applyBorder="1" applyAlignment="1">
      <alignment horizontal="center" vertical="center"/>
    </xf>
    <xf numFmtId="3" fontId="1" fillId="3" borderId="30" xfId="19" applyNumberFormat="1" applyFont="1" applyFill="1" applyBorder="1" applyAlignment="1">
      <alignment horizontal="center" vertical="center"/>
    </xf>
    <xf numFmtId="3" fontId="1" fillId="3" borderId="23" xfId="19" applyNumberFormat="1" applyFont="1" applyFill="1" applyBorder="1" applyAlignment="1">
      <alignment horizontal="center" vertical="center"/>
    </xf>
    <xf numFmtId="3" fontId="1" fillId="3" borderId="14" xfId="32" applyNumberFormat="1" applyFont="1" applyFill="1" applyBorder="1" applyAlignment="1">
      <alignment horizontal="center" vertical="center"/>
    </xf>
    <xf numFmtId="3" fontId="1" fillId="3" borderId="15" xfId="19" applyNumberFormat="1" applyFont="1" applyFill="1" applyBorder="1" applyAlignment="1">
      <alignment horizontal="center" vertical="center"/>
    </xf>
    <xf numFmtId="3" fontId="1" fillId="3" borderId="29" xfId="19" applyNumberFormat="1" applyFont="1" applyFill="1" applyBorder="1" applyAlignment="1">
      <alignment horizontal="center" vertical="center"/>
    </xf>
    <xf numFmtId="3" fontId="1" fillId="3" borderId="54" xfId="19" applyNumberFormat="1" applyFont="1" applyFill="1" applyBorder="1" applyAlignment="1">
      <alignment horizontal="center" vertical="center"/>
    </xf>
    <xf numFmtId="3" fontId="1" fillId="3" borderId="20" xfId="19" applyNumberFormat="1" applyFont="1" applyFill="1" applyBorder="1" applyAlignment="1">
      <alignment horizontal="center" vertical="center"/>
    </xf>
    <xf numFmtId="9" fontId="1" fillId="3" borderId="13" xfId="22" applyFont="1" applyFill="1" applyBorder="1" applyAlignment="1">
      <alignment horizontal="center" vertical="center"/>
    </xf>
    <xf numFmtId="3" fontId="1" fillId="3" borderId="68" xfId="19" applyNumberFormat="1" applyFill="1" applyBorder="1" applyAlignment="1">
      <alignment horizontal="center" vertical="center"/>
    </xf>
    <xf numFmtId="3" fontId="1" fillId="3" borderId="49" xfId="19" applyNumberFormat="1" applyFont="1" applyFill="1" applyBorder="1" applyAlignment="1">
      <alignment horizontal="center" vertical="center"/>
    </xf>
    <xf numFmtId="3" fontId="1" fillId="3" borderId="14" xfId="19" applyNumberFormat="1" applyFont="1" applyFill="1" applyBorder="1" applyAlignment="1">
      <alignment horizontal="center" vertical="center"/>
    </xf>
    <xf numFmtId="0" fontId="3" fillId="3" borderId="32" xfId="32" applyFont="1" applyFill="1" applyBorder="1" applyAlignment="1">
      <alignment vertical="center"/>
    </xf>
    <xf numFmtId="14" fontId="3" fillId="3" borderId="53" xfId="32" applyNumberFormat="1" applyFont="1" applyFill="1" applyBorder="1" applyAlignment="1">
      <alignment vertical="center"/>
    </xf>
    <xf numFmtId="3" fontId="1" fillId="3" borderId="32" xfId="19" applyNumberFormat="1" applyFill="1" applyBorder="1" applyAlignment="1">
      <alignment vertical="center"/>
    </xf>
    <xf numFmtId="3" fontId="1" fillId="0" borderId="25" xfId="19" applyNumberFormat="1" applyFont="1" applyFill="1" applyBorder="1" applyAlignment="1">
      <alignment horizontal="center" vertical="center"/>
    </xf>
    <xf numFmtId="3" fontId="1" fillId="3" borderId="48" xfId="19" applyNumberFormat="1" applyFill="1" applyBorder="1" applyAlignment="1">
      <alignment vertical="center"/>
    </xf>
    <xf numFmtId="3" fontId="1" fillId="0" borderId="12" xfId="32" applyNumberFormat="1" applyFont="1" applyFill="1" applyBorder="1" applyAlignment="1">
      <alignment horizontal="center" vertical="center"/>
    </xf>
    <xf numFmtId="3" fontId="1" fillId="3" borderId="12" xfId="32" applyNumberFormat="1" applyFont="1" applyFill="1" applyBorder="1" applyAlignment="1">
      <alignment horizontal="center" vertical="center"/>
    </xf>
    <xf numFmtId="3" fontId="1" fillId="0" borderId="14" xfId="19" applyNumberFormat="1" applyFill="1" applyBorder="1" applyAlignment="1">
      <alignment horizontal="center" vertical="center"/>
    </xf>
    <xf numFmtId="3" fontId="1" fillId="0" borderId="14" xfId="32" applyNumberFormat="1" applyFont="1" applyFill="1" applyBorder="1" applyAlignment="1">
      <alignment horizontal="center" vertical="center"/>
    </xf>
    <xf numFmtId="3" fontId="6" fillId="0" borderId="0" xfId="1" applyNumberFormat="1" applyFont="1" applyBorder="1" applyAlignment="1">
      <alignment horizontal="center" vertical="center"/>
    </xf>
    <xf numFmtId="0" fontId="12" fillId="0" borderId="0" xfId="0" applyFont="1" applyBorder="1" applyAlignment="1">
      <alignment horizontal="left" wrapText="1"/>
    </xf>
    <xf numFmtId="0" fontId="9" fillId="0" borderId="0" xfId="4" applyFont="1" applyBorder="1" applyAlignment="1">
      <alignment horizontal="left" vertical="center"/>
    </xf>
    <xf numFmtId="3" fontId="0" fillId="0" borderId="0" xfId="0" applyNumberFormat="1"/>
    <xf numFmtId="0" fontId="3" fillId="0" borderId="11" xfId="0" applyFont="1" applyBorder="1" applyAlignment="1">
      <alignment horizontal="left" vertical="center" indent="4"/>
    </xf>
    <xf numFmtId="0" fontId="3" fillId="0" borderId="30" xfId="0" applyFont="1" applyBorder="1" applyAlignment="1">
      <alignment horizontal="left" vertical="center" indent="4"/>
    </xf>
    <xf numFmtId="3" fontId="1" fillId="0" borderId="41" xfId="14" applyNumberFormat="1" applyFont="1" applyFill="1" applyBorder="1" applyAlignment="1">
      <alignment horizontal="center" vertical="center"/>
    </xf>
    <xf numFmtId="3" fontId="1" fillId="0" borderId="45" xfId="14" applyNumberFormat="1" applyFont="1" applyFill="1" applyBorder="1" applyAlignment="1">
      <alignment horizontal="center" vertical="center"/>
    </xf>
    <xf numFmtId="3" fontId="1" fillId="0" borderId="41" xfId="19" applyNumberFormat="1" applyFont="1" applyBorder="1" applyAlignment="1">
      <alignment horizontal="center" vertical="center"/>
    </xf>
    <xf numFmtId="3" fontId="1" fillId="0" borderId="4" xfId="19" applyNumberFormat="1" applyFont="1" applyBorder="1" applyAlignment="1">
      <alignment horizontal="center" vertical="center"/>
    </xf>
    <xf numFmtId="9" fontId="1" fillId="0" borderId="12" xfId="22" applyFont="1" applyFill="1" applyBorder="1" applyAlignment="1">
      <alignment horizontal="center" vertical="center"/>
    </xf>
    <xf numFmtId="9" fontId="1" fillId="0" borderId="30" xfId="22" applyFont="1" applyFill="1" applyBorder="1" applyAlignment="1">
      <alignment horizontal="center" vertical="center"/>
    </xf>
    <xf numFmtId="9" fontId="1" fillId="0" borderId="36" xfId="22" applyFont="1" applyFill="1" applyBorder="1" applyAlignment="1">
      <alignment horizontal="center" vertical="center"/>
    </xf>
    <xf numFmtId="3" fontId="1" fillId="3" borderId="32" xfId="14" applyNumberFormat="1" applyFont="1" applyFill="1" applyBorder="1" applyAlignment="1">
      <alignment horizontal="center" vertical="center"/>
    </xf>
    <xf numFmtId="3" fontId="1" fillId="0" borderId="26" xfId="14" applyNumberFormat="1" applyFont="1" applyFill="1" applyBorder="1" applyAlignment="1">
      <alignment horizontal="center" vertical="center"/>
    </xf>
    <xf numFmtId="3" fontId="1" fillId="0" borderId="11" xfId="14" applyNumberFormat="1" applyFont="1" applyFill="1" applyBorder="1" applyAlignment="1">
      <alignment horizontal="center" vertical="center"/>
    </xf>
    <xf numFmtId="3" fontId="1" fillId="0" borderId="32" xfId="14" applyNumberFormat="1" applyFont="1" applyFill="1" applyBorder="1" applyAlignment="1">
      <alignment horizontal="center" vertical="center"/>
    </xf>
    <xf numFmtId="9" fontId="1" fillId="0" borderId="26" xfId="22" applyFont="1" applyFill="1" applyBorder="1" applyAlignment="1">
      <alignment horizontal="center" vertical="center"/>
    </xf>
    <xf numFmtId="3" fontId="1" fillId="3" borderId="26" xfId="14" applyNumberFormat="1" applyFont="1" applyFill="1" applyBorder="1" applyAlignment="1">
      <alignment horizontal="center" vertical="center"/>
    </xf>
    <xf numFmtId="1" fontId="1" fillId="0" borderId="44" xfId="22" applyNumberFormat="1" applyFont="1" applyBorder="1" applyAlignment="1">
      <alignment horizontal="center" vertical="center"/>
    </xf>
    <xf numFmtId="1" fontId="1" fillId="0" borderId="24" xfId="28" applyNumberFormat="1" applyFont="1" applyBorder="1" applyAlignment="1">
      <alignment horizontal="center" vertical="center"/>
    </xf>
    <xf numFmtId="1" fontId="1" fillId="0" borderId="34" xfId="22" applyNumberFormat="1" applyFont="1" applyFill="1" applyBorder="1" applyAlignment="1">
      <alignment horizontal="center" vertical="center"/>
    </xf>
    <xf numFmtId="1" fontId="1" fillId="0" borderId="33" xfId="22" applyNumberFormat="1" applyFont="1" applyBorder="1" applyAlignment="1">
      <alignment horizontal="center" vertical="center"/>
    </xf>
    <xf numFmtId="1" fontId="1" fillId="0" borderId="34" xfId="28" applyNumberFormat="1" applyFont="1" applyFill="1" applyBorder="1" applyAlignment="1">
      <alignment horizontal="center" vertical="center"/>
    </xf>
    <xf numFmtId="1" fontId="1" fillId="0" borderId="66" xfId="28" applyNumberFormat="1" applyFont="1" applyFill="1" applyBorder="1" applyAlignment="1">
      <alignment horizontal="center" vertical="center"/>
    </xf>
    <xf numFmtId="3" fontId="1" fillId="0" borderId="67" xfId="14" applyNumberFormat="1" applyFont="1" applyBorder="1" applyAlignment="1">
      <alignment horizontal="center" vertical="center"/>
    </xf>
    <xf numFmtId="1" fontId="1" fillId="0" borderId="33" xfId="28" applyNumberFormat="1" applyFont="1" applyFill="1" applyBorder="1" applyAlignment="1">
      <alignment horizontal="center" vertical="center"/>
    </xf>
    <xf numFmtId="9" fontId="1" fillId="0" borderId="34" xfId="28" applyNumberFormat="1" applyFont="1" applyBorder="1" applyAlignment="1">
      <alignment horizontal="center" vertical="center"/>
    </xf>
    <xf numFmtId="1" fontId="1" fillId="0" borderId="34" xfId="28" applyNumberFormat="1" applyFont="1" applyBorder="1" applyAlignment="1">
      <alignment horizontal="center" vertical="center"/>
    </xf>
    <xf numFmtId="1" fontId="1" fillId="0" borderId="66" xfId="28" applyNumberFormat="1" applyFont="1" applyBorder="1" applyAlignment="1">
      <alignment horizontal="center" vertical="center"/>
    </xf>
    <xf numFmtId="3" fontId="1" fillId="0" borderId="33" xfId="14" applyNumberFormat="1" applyFont="1" applyBorder="1" applyAlignment="1">
      <alignment horizontal="center" vertical="center"/>
    </xf>
    <xf numFmtId="3" fontId="1" fillId="0" borderId="66" xfId="14" applyNumberFormat="1" applyFont="1" applyBorder="1" applyAlignment="1">
      <alignment horizontal="center" vertical="center"/>
    </xf>
    <xf numFmtId="1" fontId="1" fillId="0" borderId="3" xfId="22" applyNumberFormat="1" applyFont="1" applyFill="1" applyBorder="1" applyAlignment="1">
      <alignment horizontal="center" vertical="center"/>
    </xf>
    <xf numFmtId="1" fontId="1" fillId="0" borderId="3" xfId="28" applyNumberFormat="1" applyFont="1" applyFill="1" applyBorder="1" applyAlignment="1">
      <alignment horizontal="center" vertical="center"/>
    </xf>
    <xf numFmtId="1" fontId="1" fillId="0" borderId="24" xfId="28" applyNumberFormat="1" applyFont="1" applyFill="1" applyBorder="1" applyAlignment="1">
      <alignment horizontal="center" vertical="center"/>
    </xf>
    <xf numFmtId="3" fontId="1" fillId="0" borderId="19" xfId="14" applyNumberFormat="1" applyFont="1" applyBorder="1" applyAlignment="1">
      <alignment horizontal="center" vertical="center"/>
    </xf>
    <xf numFmtId="1" fontId="1" fillId="0" borderId="18" xfId="28" applyNumberFormat="1" applyFont="1" applyFill="1" applyBorder="1" applyAlignment="1">
      <alignment horizontal="center" vertical="center"/>
    </xf>
    <xf numFmtId="9" fontId="1" fillId="0" borderId="3" xfId="28" applyNumberFormat="1" applyFont="1" applyBorder="1" applyAlignment="1">
      <alignment horizontal="center" vertical="center"/>
    </xf>
    <xf numFmtId="1" fontId="1" fillId="0" borderId="3" xfId="28" applyNumberFormat="1" applyFont="1" applyBorder="1" applyAlignment="1">
      <alignment horizontal="center" vertical="center"/>
    </xf>
    <xf numFmtId="3" fontId="1" fillId="0" borderId="18" xfId="14" applyNumberFormat="1" applyFont="1" applyBorder="1" applyAlignment="1">
      <alignment horizontal="center" vertical="center"/>
    </xf>
    <xf numFmtId="3" fontId="1" fillId="0" borderId="24" xfId="14" applyNumberFormat="1" applyFont="1" applyBorder="1" applyAlignment="1">
      <alignment horizontal="center" vertical="center"/>
    </xf>
    <xf numFmtId="1" fontId="1" fillId="0" borderId="8" xfId="28" applyNumberFormat="1" applyFont="1" applyFill="1" applyBorder="1" applyAlignment="1">
      <alignment horizontal="center" vertical="center"/>
    </xf>
    <xf numFmtId="1" fontId="1" fillId="0" borderId="62" xfId="28" applyNumberFormat="1" applyFont="1" applyFill="1" applyBorder="1" applyAlignment="1">
      <alignment horizontal="center" vertical="center"/>
    </xf>
    <xf numFmtId="3" fontId="1" fillId="0" borderId="43" xfId="14" applyNumberFormat="1" applyFont="1" applyFill="1" applyBorder="1" applyAlignment="1">
      <alignment horizontal="center" vertical="center"/>
    </xf>
    <xf numFmtId="3" fontId="1" fillId="0" borderId="18" xfId="14" applyNumberFormat="1" applyFont="1" applyFill="1" applyBorder="1" applyAlignment="1">
      <alignment horizontal="center" vertical="center"/>
    </xf>
    <xf numFmtId="3" fontId="1" fillId="0" borderId="3" xfId="14" applyNumberFormat="1" applyFont="1" applyBorder="1" applyAlignment="1">
      <alignment horizontal="center" vertical="center"/>
    </xf>
    <xf numFmtId="3" fontId="1" fillId="0" borderId="8" xfId="14" applyNumberFormat="1" applyFont="1" applyFill="1" applyBorder="1" applyAlignment="1">
      <alignment horizontal="center" vertical="center"/>
    </xf>
    <xf numFmtId="37" fontId="1" fillId="3" borderId="55" xfId="22" applyNumberFormat="1" applyFont="1" applyFill="1" applyBorder="1" applyAlignment="1">
      <alignment horizontal="center" vertical="center"/>
    </xf>
    <xf numFmtId="37" fontId="1" fillId="0" borderId="19" xfId="22" applyNumberFormat="1" applyFont="1" applyBorder="1" applyAlignment="1">
      <alignment horizontal="center" vertical="center"/>
    </xf>
    <xf numFmtId="37" fontId="1" fillId="0" borderId="24" xfId="22" applyNumberFormat="1" applyFont="1" applyBorder="1" applyAlignment="1">
      <alignment horizontal="center" vertical="center"/>
    </xf>
    <xf numFmtId="3" fontId="3" fillId="0" borderId="24" xfId="32" applyNumberFormat="1" applyFont="1" applyBorder="1" applyAlignment="1">
      <alignment horizontal="center" vertical="center"/>
    </xf>
    <xf numFmtId="3" fontId="1" fillId="0" borderId="19" xfId="32" applyNumberFormat="1" applyFont="1" applyBorder="1" applyAlignment="1">
      <alignment horizontal="center" vertical="center"/>
    </xf>
    <xf numFmtId="3" fontId="1" fillId="0" borderId="24" xfId="32" applyNumberFormat="1" applyFont="1" applyBorder="1" applyAlignment="1">
      <alignment horizontal="center" vertical="center"/>
    </xf>
    <xf numFmtId="0" fontId="3" fillId="0" borderId="56" xfId="32" applyFont="1" applyBorder="1" applyAlignment="1">
      <alignment horizontal="left" vertical="center" indent="2"/>
    </xf>
    <xf numFmtId="3" fontId="1" fillId="0" borderId="31" xfId="19" applyNumberFormat="1" applyFont="1" applyBorder="1" applyAlignment="1">
      <alignment horizontal="center" vertical="center"/>
    </xf>
    <xf numFmtId="0" fontId="3" fillId="0" borderId="41" xfId="14" applyFont="1" applyBorder="1" applyAlignment="1">
      <alignment horizontal="left" vertical="center" indent="2"/>
    </xf>
    <xf numFmtId="1" fontId="1" fillId="0" borderId="71" xfId="22" applyNumberFormat="1" applyFont="1" applyBorder="1" applyAlignment="1">
      <alignment horizontal="center" vertical="center"/>
    </xf>
    <xf numFmtId="167" fontId="1" fillId="0" borderId="45" xfId="16" applyNumberFormat="1" applyFont="1" applyFill="1" applyBorder="1" applyAlignment="1">
      <alignment horizontal="center" vertical="center"/>
    </xf>
    <xf numFmtId="0" fontId="5" fillId="0" borderId="56" xfId="32" applyFont="1" applyBorder="1" applyAlignment="1">
      <alignment horizontal="left" vertical="center"/>
    </xf>
    <xf numFmtId="3" fontId="18" fillId="0" borderId="46" xfId="32" applyNumberFormat="1" applyBorder="1" applyAlignment="1">
      <alignment horizontal="center" vertical="center"/>
    </xf>
    <xf numFmtId="0" fontId="3" fillId="0" borderId="52" xfId="0" applyFont="1" applyBorder="1" applyAlignment="1">
      <alignment horizontal="left" vertical="center" indent="2"/>
    </xf>
    <xf numFmtId="3" fontId="25" fillId="0" borderId="43" xfId="0" applyNumberFormat="1" applyFont="1" applyBorder="1" applyAlignment="1">
      <alignment horizontal="center" vertical="center"/>
    </xf>
    <xf numFmtId="1" fontId="25" fillId="3" borderId="52" xfId="0" applyNumberFormat="1" applyFont="1" applyFill="1" applyBorder="1" applyAlignment="1">
      <alignment horizontal="center" vertical="center"/>
    </xf>
    <xf numFmtId="1" fontId="1" fillId="0" borderId="36" xfId="22" applyNumberFormat="1" applyFont="1" applyFill="1" applyBorder="1" applyAlignment="1">
      <alignment horizontal="center" vertical="center"/>
    </xf>
    <xf numFmtId="167" fontId="1" fillId="0" borderId="34" xfId="28" applyNumberFormat="1" applyFont="1" applyFill="1" applyBorder="1" applyAlignment="1">
      <alignment horizontal="center" vertical="center"/>
    </xf>
    <xf numFmtId="167" fontId="1" fillId="0" borderId="33" xfId="28" applyNumberFormat="1" applyFont="1" applyFill="1" applyBorder="1" applyAlignment="1">
      <alignment horizontal="center" vertical="center"/>
    </xf>
    <xf numFmtId="0" fontId="3" fillId="0" borderId="35" xfId="32" applyFont="1" applyBorder="1" applyAlignment="1">
      <alignment horizontal="left" vertical="center" indent="2"/>
    </xf>
    <xf numFmtId="9" fontId="0" fillId="0" borderId="15" xfId="0" applyNumberFormat="1" applyFill="1" applyBorder="1" applyAlignment="1">
      <alignment horizontal="center" vertical="center"/>
    </xf>
    <xf numFmtId="9" fontId="0" fillId="0" borderId="28" xfId="0" applyNumberFormat="1" applyFill="1" applyBorder="1" applyAlignment="1">
      <alignment horizontal="center" vertical="center"/>
    </xf>
    <xf numFmtId="167" fontId="26" fillId="0" borderId="23" xfId="0" applyNumberFormat="1" applyFont="1" applyBorder="1" applyAlignment="1">
      <alignment horizontal="center" vertical="center"/>
    </xf>
    <xf numFmtId="9" fontId="0" fillId="0" borderId="14" xfId="0" applyNumberFormat="1" applyFill="1" applyBorder="1" applyAlignment="1">
      <alignment horizontal="center" vertical="center"/>
    </xf>
    <xf numFmtId="9" fontId="0" fillId="0" borderId="9" xfId="0" applyNumberFormat="1" applyFill="1" applyBorder="1" applyAlignment="1">
      <alignment horizontal="center" vertical="center"/>
    </xf>
    <xf numFmtId="167" fontId="1" fillId="0" borderId="28" xfId="22" applyNumberFormat="1" applyFont="1" applyFill="1" applyBorder="1" applyAlignment="1">
      <alignment horizontal="center" vertical="center"/>
    </xf>
    <xf numFmtId="167" fontId="1" fillId="0" borderId="36" xfId="22" applyNumberFormat="1" applyFont="1" applyFill="1" applyBorder="1" applyAlignment="1">
      <alignment horizontal="center" vertical="center"/>
    </xf>
    <xf numFmtId="167" fontId="1" fillId="0" borderId="48" xfId="22" applyNumberFormat="1" applyFont="1" applyFill="1" applyBorder="1" applyAlignment="1">
      <alignment horizontal="center" vertical="center"/>
    </xf>
    <xf numFmtId="3" fontId="1" fillId="0" borderId="47" xfId="19" applyNumberFormat="1" applyFont="1" applyFill="1" applyBorder="1" applyAlignment="1">
      <alignment horizontal="center" vertical="center"/>
    </xf>
    <xf numFmtId="1" fontId="1" fillId="0" borderId="46" xfId="22" applyNumberFormat="1" applyFont="1" applyFill="1" applyBorder="1" applyAlignment="1">
      <alignment horizontal="center" vertical="center"/>
    </xf>
    <xf numFmtId="9" fontId="1" fillId="0" borderId="19" xfId="28" applyFont="1" applyFill="1" applyBorder="1" applyAlignment="1">
      <alignment horizontal="center" vertical="center"/>
    </xf>
    <xf numFmtId="1" fontId="1" fillId="0" borderId="8" xfId="22" applyNumberFormat="1" applyFont="1" applyFill="1" applyBorder="1" applyAlignment="1">
      <alignment horizontal="center" vertical="center"/>
    </xf>
    <xf numFmtId="1" fontId="1" fillId="0" borderId="55" xfId="4" applyNumberFormat="1" applyFont="1" applyFill="1" applyBorder="1" applyAlignment="1">
      <alignment horizontal="center" vertical="center"/>
    </xf>
    <xf numFmtId="167" fontId="1" fillId="0" borderId="3" xfId="28" applyNumberFormat="1" applyFont="1" applyFill="1" applyBorder="1" applyAlignment="1">
      <alignment horizontal="center" vertical="center"/>
    </xf>
    <xf numFmtId="165" fontId="4" fillId="0" borderId="10" xfId="4" quotePrefix="1" applyNumberFormat="1" applyFont="1" applyBorder="1" applyAlignment="1">
      <alignment horizontal="center" vertical="center"/>
    </xf>
    <xf numFmtId="165" fontId="4" fillId="0" borderId="0" xfId="4" quotePrefix="1" applyNumberFormat="1" applyFont="1" applyBorder="1" applyAlignment="1">
      <alignment horizontal="center" vertical="center"/>
    </xf>
    <xf numFmtId="165" fontId="4" fillId="0" borderId="25" xfId="4" quotePrefix="1" applyNumberFormat="1" applyFont="1" applyBorder="1" applyAlignment="1">
      <alignment horizontal="center" vertical="center"/>
    </xf>
    <xf numFmtId="0" fontId="7" fillId="0" borderId="41" xfId="32" applyFont="1" applyBorder="1" applyAlignment="1">
      <alignment horizontal="center" vertical="center" wrapText="1"/>
    </xf>
    <xf numFmtId="0" fontId="7" fillId="0" borderId="42" xfId="32" applyFont="1" applyBorder="1" applyAlignment="1">
      <alignment horizontal="center" vertical="center" wrapText="1"/>
    </xf>
    <xf numFmtId="0" fontId="7" fillId="0" borderId="31" xfId="32" applyFont="1" applyBorder="1" applyAlignment="1">
      <alignment horizontal="center" vertical="center" wrapText="1"/>
    </xf>
    <xf numFmtId="0" fontId="7" fillId="0" borderId="41" xfId="4" applyFont="1" applyBorder="1" applyAlignment="1">
      <alignment horizontal="center" vertical="center"/>
    </xf>
    <xf numFmtId="0" fontId="7" fillId="0" borderId="42" xfId="4" applyFont="1" applyBorder="1" applyAlignment="1">
      <alignment horizontal="center" vertical="center"/>
    </xf>
    <xf numFmtId="0" fontId="7" fillId="0" borderId="31" xfId="4" applyFont="1" applyBorder="1" applyAlignment="1">
      <alignment horizontal="center" vertical="center"/>
    </xf>
    <xf numFmtId="166" fontId="5" fillId="0" borderId="32" xfId="1" applyNumberFormat="1" applyFont="1" applyBorder="1" applyAlignment="1">
      <alignment horizontal="center" vertical="center"/>
    </xf>
    <xf numFmtId="166" fontId="5" fillId="0" borderId="40" xfId="1" applyNumberFormat="1" applyFont="1" applyBorder="1" applyAlignment="1">
      <alignment horizontal="center" vertical="center"/>
    </xf>
    <xf numFmtId="0" fontId="3" fillId="0" borderId="0" xfId="18" quotePrefix="1" applyFont="1" applyAlignment="1">
      <alignment horizontal="left" vertical="center" wrapText="1"/>
    </xf>
    <xf numFmtId="0" fontId="3" fillId="0" borderId="0" xfId="0" applyFont="1" applyAlignment="1">
      <alignment horizontal="left" vertical="center" wrapText="1" indent="2"/>
    </xf>
    <xf numFmtId="0" fontId="12" fillId="0" borderId="41" xfId="5" applyFont="1" applyFill="1" applyBorder="1" applyAlignment="1">
      <alignment horizontal="left" wrapText="1"/>
    </xf>
    <xf numFmtId="0" fontId="12" fillId="0" borderId="42" xfId="5" applyFont="1" applyFill="1" applyBorder="1" applyAlignment="1">
      <alignment horizontal="left" wrapText="1"/>
    </xf>
    <xf numFmtId="0" fontId="12" fillId="0" borderId="31" xfId="5" applyFont="1" applyFill="1" applyBorder="1" applyAlignment="1">
      <alignment horizontal="left" wrapText="1"/>
    </xf>
    <xf numFmtId="0" fontId="7" fillId="0" borderId="41" xfId="14" applyFont="1" applyBorder="1" applyAlignment="1">
      <alignment horizontal="center" vertical="center" wrapText="1"/>
    </xf>
    <xf numFmtId="0" fontId="7" fillId="0" borderId="42" xfId="14" applyFont="1" applyBorder="1" applyAlignment="1">
      <alignment horizontal="center" vertical="center" wrapText="1"/>
    </xf>
    <xf numFmtId="0" fontId="7" fillId="0" borderId="31" xfId="14" applyFont="1" applyBorder="1" applyAlignment="1">
      <alignment horizontal="center" vertical="center" wrapText="1"/>
    </xf>
    <xf numFmtId="0" fontId="3" fillId="0" borderId="0" xfId="0" applyFont="1" applyBorder="1" applyAlignment="1">
      <alignment horizontal="left" vertical="center" wrapText="1" indent="2"/>
    </xf>
    <xf numFmtId="0" fontId="12" fillId="0" borderId="41" xfId="4" applyFont="1" applyFill="1" applyBorder="1" applyAlignment="1">
      <alignment horizontal="left" wrapText="1"/>
    </xf>
    <xf numFmtId="0" fontId="12" fillId="0" borderId="42" xfId="4" applyFont="1" applyFill="1" applyBorder="1" applyAlignment="1">
      <alignment horizontal="left" wrapText="1"/>
    </xf>
    <xf numFmtId="0" fontId="12" fillId="0" borderId="31" xfId="4" applyFont="1" applyFill="1" applyBorder="1" applyAlignment="1">
      <alignment horizontal="left" wrapText="1"/>
    </xf>
    <xf numFmtId="164" fontId="3" fillId="0" borderId="44" xfId="14" quotePrefix="1" applyNumberFormat="1" applyFont="1" applyBorder="1" applyAlignment="1">
      <alignment horizontal="center" vertical="center" wrapText="1"/>
    </xf>
    <xf numFmtId="164" fontId="3" fillId="0" borderId="43" xfId="14" quotePrefix="1" applyNumberFormat="1" applyFont="1" applyBorder="1" applyAlignment="1">
      <alignment horizontal="center" vertical="center" wrapText="1"/>
    </xf>
    <xf numFmtId="164" fontId="3" fillId="0" borderId="71" xfId="14" applyNumberFormat="1" applyFont="1" applyBorder="1" applyAlignment="1">
      <alignment horizontal="center" vertical="center" wrapText="1"/>
    </xf>
    <xf numFmtId="164" fontId="3" fillId="0" borderId="64" xfId="14" quotePrefix="1" applyNumberFormat="1" applyFont="1" applyBorder="1" applyAlignment="1">
      <alignment horizontal="center" vertical="center" wrapText="1"/>
    </xf>
    <xf numFmtId="3" fontId="3" fillId="0" borderId="44" xfId="22" applyNumberFormat="1" applyFont="1" applyBorder="1" applyAlignment="1">
      <alignment horizontal="center" vertical="center" wrapText="1"/>
    </xf>
    <xf numFmtId="3" fontId="3" fillId="0" borderId="51" xfId="22" applyNumberFormat="1" applyFont="1" applyBorder="1" applyAlignment="1">
      <alignment horizontal="center" vertical="center" wrapText="1"/>
    </xf>
    <xf numFmtId="0" fontId="28" fillId="0" borderId="41" xfId="0" applyFont="1" applyBorder="1" applyAlignment="1">
      <alignment horizontal="center" vertical="center"/>
    </xf>
    <xf numFmtId="0" fontId="28" fillId="0" borderId="42" xfId="0" applyFont="1" applyBorder="1" applyAlignment="1">
      <alignment horizontal="center" vertical="center"/>
    </xf>
    <xf numFmtId="0" fontId="28" fillId="0" borderId="31" xfId="0" applyFont="1" applyBorder="1" applyAlignment="1">
      <alignment horizontal="center" vertical="center"/>
    </xf>
    <xf numFmtId="9" fontId="3" fillId="0" borderId="4" xfId="16" quotePrefix="1" applyFont="1" applyBorder="1" applyAlignment="1">
      <alignment horizontal="center" vertical="center" wrapText="1"/>
    </xf>
    <xf numFmtId="9" fontId="3" fillId="0" borderId="36" xfId="16" quotePrefix="1" applyFont="1" applyBorder="1" applyAlignment="1">
      <alignment horizontal="center" vertical="center" wrapText="1"/>
    </xf>
    <xf numFmtId="0" fontId="5" fillId="0" borderId="41" xfId="4" applyFont="1" applyBorder="1" applyAlignment="1">
      <alignment horizontal="center" vertical="center"/>
    </xf>
    <xf numFmtId="0" fontId="5" fillId="0" borderId="42" xfId="4" applyFont="1" applyBorder="1" applyAlignment="1">
      <alignment horizontal="center" vertical="center"/>
    </xf>
    <xf numFmtId="0" fontId="5" fillId="0" borderId="31" xfId="4" applyFont="1" applyBorder="1" applyAlignment="1">
      <alignment horizontal="center" vertical="center"/>
    </xf>
    <xf numFmtId="9" fontId="3" fillId="0" borderId="23" xfId="10" quotePrefix="1" applyFont="1" applyBorder="1" applyAlignment="1">
      <alignment horizontal="center" vertical="center" wrapText="1"/>
    </xf>
    <xf numFmtId="9" fontId="3" fillId="0" borderId="9" xfId="10" quotePrefix="1" applyFont="1" applyBorder="1" applyAlignment="1">
      <alignment horizontal="center" vertical="center" wrapText="1"/>
    </xf>
    <xf numFmtId="0" fontId="0" fillId="0" borderId="0" xfId="0" applyAlignment="1">
      <alignment horizontal="left" wrapText="1"/>
    </xf>
    <xf numFmtId="0" fontId="11" fillId="0" borderId="0" xfId="0" applyFont="1" applyAlignment="1">
      <alignment horizontal="left" wrapText="1"/>
    </xf>
    <xf numFmtId="165" fontId="4" fillId="0" borderId="35" xfId="4" quotePrefix="1" applyNumberFormat="1" applyFont="1" applyBorder="1" applyAlignment="1">
      <alignment horizontal="center" vertical="center"/>
    </xf>
    <xf numFmtId="165" fontId="4" fillId="0" borderId="21" xfId="4" quotePrefix="1" applyNumberFormat="1" applyFont="1" applyBorder="1" applyAlignment="1">
      <alignment horizontal="center" vertical="center"/>
    </xf>
    <xf numFmtId="165" fontId="4" fillId="0" borderId="22" xfId="4" quotePrefix="1" applyNumberFormat="1" applyFont="1" applyBorder="1" applyAlignment="1">
      <alignment horizontal="center" vertical="center"/>
    </xf>
    <xf numFmtId="0" fontId="12" fillId="0" borderId="32" xfId="4" applyFont="1" applyFill="1" applyBorder="1" applyAlignment="1">
      <alignment horizontal="left" wrapText="1"/>
    </xf>
    <xf numFmtId="0" fontId="12" fillId="0" borderId="37" xfId="4" applyFont="1" applyFill="1" applyBorder="1" applyAlignment="1">
      <alignment horizontal="left" wrapText="1"/>
    </xf>
    <xf numFmtId="0" fontId="12" fillId="0" borderId="21" xfId="4" applyFont="1" applyFill="1" applyBorder="1" applyAlignment="1">
      <alignment horizontal="left" wrapText="1"/>
    </xf>
    <xf numFmtId="0" fontId="12" fillId="0" borderId="22" xfId="4" applyFont="1" applyFill="1" applyBorder="1" applyAlignment="1">
      <alignment horizontal="left" wrapText="1"/>
    </xf>
    <xf numFmtId="0" fontId="12" fillId="0" borderId="32" xfId="0" applyFont="1" applyBorder="1" applyAlignment="1">
      <alignment horizontal="left" wrapText="1"/>
    </xf>
    <xf numFmtId="0" fontId="12" fillId="0" borderId="37" xfId="0" applyFont="1" applyBorder="1" applyAlignment="1">
      <alignment horizontal="left" wrapText="1"/>
    </xf>
    <xf numFmtId="0" fontId="12" fillId="0" borderId="40" xfId="0" applyFont="1" applyBorder="1" applyAlignment="1">
      <alignment horizontal="left" wrapText="1"/>
    </xf>
    <xf numFmtId="167" fontId="3" fillId="0" borderId="4" xfId="14" quotePrefix="1" applyNumberFormat="1" applyFont="1" applyBorder="1" applyAlignment="1">
      <alignment horizontal="center" vertical="center" wrapText="1"/>
    </xf>
    <xf numFmtId="167" fontId="3" fillId="0" borderId="36" xfId="14" quotePrefix="1" applyNumberFormat="1" applyFont="1" applyBorder="1" applyAlignment="1">
      <alignment horizontal="center" vertical="center" wrapText="1"/>
    </xf>
    <xf numFmtId="9" fontId="3" fillId="0" borderId="49" xfId="10" quotePrefix="1" applyFont="1" applyBorder="1" applyAlignment="1">
      <alignment horizontal="center" vertical="center" wrapText="1"/>
    </xf>
    <xf numFmtId="3" fontId="3" fillId="0" borderId="49" xfId="22" applyNumberFormat="1" applyFont="1" applyBorder="1" applyAlignment="1">
      <alignment horizontal="center" vertical="center" wrapText="1"/>
    </xf>
    <xf numFmtId="3" fontId="3" fillId="0" borderId="9" xfId="22" applyNumberFormat="1" applyFont="1" applyBorder="1" applyAlignment="1">
      <alignment horizontal="center" vertical="center" wrapText="1"/>
    </xf>
    <xf numFmtId="3" fontId="3" fillId="0" borderId="45" xfId="22" applyNumberFormat="1" applyFont="1" applyBorder="1" applyAlignment="1">
      <alignment horizontal="center" vertical="center" wrapText="1"/>
    </xf>
    <xf numFmtId="0" fontId="12" fillId="0" borderId="40" xfId="4" applyFont="1" applyFill="1" applyBorder="1" applyAlignment="1">
      <alignment horizontal="left" wrapText="1"/>
    </xf>
    <xf numFmtId="0" fontId="7" fillId="0" borderId="1" xfId="4" applyFont="1" applyBorder="1" applyAlignment="1">
      <alignment horizontal="center" vertical="center"/>
    </xf>
    <xf numFmtId="0" fontId="7" fillId="0" borderId="44" xfId="4" applyFont="1" applyBorder="1" applyAlignment="1">
      <alignment horizontal="center" vertical="center"/>
    </xf>
    <xf numFmtId="0" fontId="7" fillId="0" borderId="4" xfId="4" applyFont="1" applyBorder="1" applyAlignment="1">
      <alignment horizontal="center" vertical="center"/>
    </xf>
    <xf numFmtId="3" fontId="3" fillId="0" borderId="4" xfId="22" applyNumberFormat="1" applyFont="1" applyBorder="1" applyAlignment="1">
      <alignment horizontal="center" vertical="center" wrapText="1"/>
    </xf>
    <xf numFmtId="3" fontId="3" fillId="0" borderId="28" xfId="22" applyNumberFormat="1" applyFont="1" applyBorder="1" applyAlignment="1">
      <alignment horizontal="center" vertical="center" wrapText="1"/>
    </xf>
    <xf numFmtId="167" fontId="3" fillId="0" borderId="4" xfId="4" quotePrefix="1" applyNumberFormat="1" applyFont="1" applyBorder="1" applyAlignment="1">
      <alignment horizontal="center" vertical="center" wrapText="1"/>
    </xf>
    <xf numFmtId="167" fontId="3" fillId="0" borderId="28" xfId="4" quotePrefix="1" applyNumberFormat="1" applyFont="1" applyBorder="1" applyAlignment="1">
      <alignment horizontal="center" vertical="center" wrapText="1"/>
    </xf>
    <xf numFmtId="0" fontId="22" fillId="0" borderId="35" xfId="4" applyFont="1" applyBorder="1" applyAlignment="1">
      <alignment horizontal="left" vertical="center" wrapText="1"/>
    </xf>
    <xf numFmtId="0" fontId="22" fillId="0" borderId="21" xfId="4" applyFont="1" applyBorder="1" applyAlignment="1">
      <alignment horizontal="left" vertical="center" wrapText="1"/>
    </xf>
    <xf numFmtId="0" fontId="22" fillId="0" borderId="22" xfId="4" applyFont="1" applyBorder="1" applyAlignment="1">
      <alignment horizontal="left" vertical="center" wrapText="1"/>
    </xf>
    <xf numFmtId="0" fontId="6" fillId="0" borderId="32" xfId="4" applyFont="1" applyBorder="1" applyAlignment="1">
      <alignment horizontal="left" vertical="center" wrapText="1"/>
    </xf>
    <xf numFmtId="0" fontId="6" fillId="0" borderId="37" xfId="4" applyFont="1" applyBorder="1" applyAlignment="1">
      <alignment horizontal="left" vertical="center" wrapText="1"/>
    </xf>
    <xf numFmtId="0" fontId="6" fillId="0" borderId="40" xfId="4" applyFont="1" applyBorder="1" applyAlignment="1">
      <alignment horizontal="left" vertical="center" wrapText="1"/>
    </xf>
  </cellXfs>
  <cellStyles count="42">
    <cellStyle name="Comma 2" xfId="1" xr:uid="{00000000-0005-0000-0000-000000000000}"/>
    <cellStyle name="Comma 2 2" xfId="19" xr:uid="{00000000-0005-0000-0000-000001000000}"/>
    <cellStyle name="Comma 3" xfId="15" xr:uid="{00000000-0005-0000-0000-000002000000}"/>
    <cellStyle name="Comma 4" xfId="29" xr:uid="{00000000-0005-0000-0000-000003000000}"/>
    <cellStyle name="Comma 4 2" xfId="38" xr:uid="{00000000-0005-0000-0000-000004000000}"/>
    <cellStyle name="Comma 5" xfId="2" xr:uid="{00000000-0005-0000-0000-000005000000}"/>
    <cellStyle name="Comma 5 2" xfId="24" xr:uid="{00000000-0005-0000-0000-000006000000}"/>
    <cellStyle name="Comma 6" xfId="34" xr:uid="{00000000-0005-0000-0000-000007000000}"/>
    <cellStyle name="Comma 6 2" xfId="39" xr:uid="{00000000-0005-0000-0000-000008000000}"/>
    <cellStyle name="Currency 2" xfId="3" xr:uid="{00000000-0005-0000-0000-000009000000}"/>
    <cellStyle name="Currency 2 2" xfId="36" xr:uid="{00000000-0005-0000-0000-00000A000000}"/>
    <cellStyle name="Currency 3" xfId="23" xr:uid="{00000000-0005-0000-0000-00000B000000}"/>
    <cellStyle name="Currency 4" xfId="35" xr:uid="{00000000-0005-0000-0000-00000C000000}"/>
    <cellStyle name="Normal" xfId="0" builtinId="0"/>
    <cellStyle name="Normal 2" xfId="4" xr:uid="{00000000-0005-0000-0000-00000E000000}"/>
    <cellStyle name="Normal 2 2" xfId="5" xr:uid="{00000000-0005-0000-0000-00000F000000}"/>
    <cellStyle name="Normal 2 2 2" xfId="20" xr:uid="{00000000-0005-0000-0000-000010000000}"/>
    <cellStyle name="Normal 3" xfId="6" xr:uid="{00000000-0005-0000-0000-000011000000}"/>
    <cellStyle name="Normal 3 2" xfId="7" xr:uid="{00000000-0005-0000-0000-000012000000}"/>
    <cellStyle name="Normal 3 2 2" xfId="18" xr:uid="{00000000-0005-0000-0000-000013000000}"/>
    <cellStyle name="Normal 3 3" xfId="8" xr:uid="{00000000-0005-0000-0000-000014000000}"/>
    <cellStyle name="Normal 3 4" xfId="17" xr:uid="{00000000-0005-0000-0000-000015000000}"/>
    <cellStyle name="Normal 4" xfId="9" xr:uid="{00000000-0005-0000-0000-000016000000}"/>
    <cellStyle name="Normal 4 2" xfId="21" xr:uid="{00000000-0005-0000-0000-000017000000}"/>
    <cellStyle name="Normal 5" xfId="14" xr:uid="{00000000-0005-0000-0000-000018000000}"/>
    <cellStyle name="Normal 6" xfId="31" xr:uid="{00000000-0005-0000-0000-000019000000}"/>
    <cellStyle name="Normal 7" xfId="32" xr:uid="{00000000-0005-0000-0000-00001A000000}"/>
    <cellStyle name="Normal 8" xfId="33" xr:uid="{00000000-0005-0000-0000-00001B000000}"/>
    <cellStyle name="Normal 9" xfId="41" xr:uid="{00000000-0005-0000-0000-00001C000000}"/>
    <cellStyle name="Percent" xfId="28" builtinId="5"/>
    <cellStyle name="Percent 2" xfId="10" xr:uid="{00000000-0005-0000-0000-00001E000000}"/>
    <cellStyle name="Percent 2 2" xfId="22" xr:uid="{00000000-0005-0000-0000-00001F000000}"/>
    <cellStyle name="Percent 3" xfId="16" xr:uid="{00000000-0005-0000-0000-000020000000}"/>
    <cellStyle name="Percent 4" xfId="11" xr:uid="{00000000-0005-0000-0000-000021000000}"/>
    <cellStyle name="Percent 4 2" xfId="12" xr:uid="{00000000-0005-0000-0000-000022000000}"/>
    <cellStyle name="Percent 4 2 2" xfId="26" xr:uid="{00000000-0005-0000-0000-000023000000}"/>
    <cellStyle name="Percent 4 3" xfId="25" xr:uid="{00000000-0005-0000-0000-000024000000}"/>
    <cellStyle name="Percent 5" xfId="13" xr:uid="{00000000-0005-0000-0000-000025000000}"/>
    <cellStyle name="Percent 5 2" xfId="27" xr:uid="{00000000-0005-0000-0000-000026000000}"/>
    <cellStyle name="Percent 6" xfId="30" xr:uid="{00000000-0005-0000-0000-000027000000}"/>
    <cellStyle name="Percent 6 2" xfId="40" xr:uid="{00000000-0005-0000-0000-000028000000}"/>
    <cellStyle name="Percent 7" xfId="37" xr:uid="{00000000-0005-0000-0000-000029000000}"/>
  </cellStyles>
  <dxfs count="4">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0</xdr:rowOff>
    </xdr:from>
    <xdr:to>
      <xdr:col>5</xdr:col>
      <xdr:colOff>904875</xdr:colOff>
      <xdr:row>17</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3825" y="174625"/>
          <a:ext cx="6765925" cy="3127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			</a:t>
          </a:r>
        </a:p>
        <a:p>
          <a:endParaRPr lang="en-US" sz="1100"/>
        </a:p>
        <a:p>
          <a:r>
            <a:rPr lang="en-US" sz="2000"/>
            <a:t>			</a:t>
          </a:r>
          <a:r>
            <a:rPr lang="en-US" sz="1800"/>
            <a:t>Aging and Disability</a:t>
          </a:r>
          <a:r>
            <a:rPr lang="en-US" sz="1800" baseline="0"/>
            <a:t> Services Division</a:t>
          </a:r>
        </a:p>
        <a:p>
          <a:r>
            <a:rPr lang="en-US" sz="1800" baseline="0"/>
            <a:t>			</a:t>
          </a:r>
        </a:p>
        <a:p>
          <a:r>
            <a:rPr lang="en-US" sz="1800" baseline="0"/>
            <a:t>			          Caseload Statistics for</a:t>
          </a:r>
        </a:p>
        <a:p>
          <a:endParaRPr lang="en-US" sz="1800" baseline="0"/>
        </a:p>
        <a:p>
          <a:r>
            <a:rPr lang="en-US" sz="1800" baseline="0"/>
            <a:t>			                  December 2018</a:t>
          </a:r>
        </a:p>
        <a:p>
          <a:endParaRPr lang="en-US" sz="2000" baseline="0"/>
        </a:p>
        <a:p>
          <a:endParaRPr lang="en-US" sz="2000"/>
        </a:p>
      </xdr:txBody>
    </xdr:sp>
    <xdr:clientData/>
  </xdr:twoCellAnchor>
  <xdr:twoCellAnchor editAs="oneCell">
    <xdr:from>
      <xdr:col>0</xdr:col>
      <xdr:colOff>290054</xdr:colOff>
      <xdr:row>0</xdr:row>
      <xdr:rowOff>47625</xdr:rowOff>
    </xdr:from>
    <xdr:to>
      <xdr:col>0</xdr:col>
      <xdr:colOff>2276823</xdr:colOff>
      <xdr:row>17</xdr:row>
      <xdr:rowOff>85725</xdr:rowOff>
    </xdr:to>
    <xdr:pic>
      <xdr:nvPicPr>
        <xdr:cNvPr id="3" name="Picture 2" descr="Aging Logo.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290054" y="47625"/>
          <a:ext cx="1986769" cy="3114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9:CK514"/>
  <sheetViews>
    <sheetView tabSelected="1" zoomScaleNormal="100" workbookViewId="0">
      <selection activeCell="H57" sqref="H57"/>
    </sheetView>
  </sheetViews>
  <sheetFormatPr defaultRowHeight="14" x14ac:dyDescent="0.3"/>
  <cols>
    <col min="1" max="1" width="42.33203125" customWidth="1"/>
    <col min="2" max="2" width="9.58203125" customWidth="1"/>
    <col min="3" max="3" width="10.08203125" customWidth="1"/>
    <col min="4" max="4" width="9.08203125" bestFit="1" customWidth="1"/>
    <col min="5" max="5" width="7.83203125" customWidth="1"/>
    <col min="6" max="6" width="11.5" customWidth="1"/>
    <col min="7" max="8" width="10.25" customWidth="1"/>
    <col min="12" max="12" width="1" customWidth="1"/>
  </cols>
  <sheetData>
    <row r="19" spans="1:8" ht="57" customHeight="1" x14ac:dyDescent="0.3">
      <c r="A19" s="782" t="s">
        <v>147</v>
      </c>
      <c r="B19" s="782"/>
      <c r="C19" s="782"/>
      <c r="D19" s="782"/>
      <c r="E19" s="782"/>
      <c r="F19" s="782"/>
    </row>
    <row r="22" spans="1:8" x14ac:dyDescent="0.3">
      <c r="A22" s="11" t="s">
        <v>11</v>
      </c>
      <c r="B22" s="11"/>
      <c r="C22" s="11"/>
      <c r="D22" s="11"/>
      <c r="E22" s="11"/>
      <c r="F22" s="79" t="s">
        <v>36</v>
      </c>
    </row>
    <row r="23" spans="1:8" x14ac:dyDescent="0.3">
      <c r="A23" s="11" t="s">
        <v>102</v>
      </c>
      <c r="B23" s="11"/>
      <c r="C23" s="11"/>
      <c r="D23" s="11"/>
      <c r="E23" s="11"/>
      <c r="F23" s="79" t="s">
        <v>37</v>
      </c>
    </row>
    <row r="24" spans="1:8" x14ac:dyDescent="0.3">
      <c r="A24" s="11" t="s">
        <v>101</v>
      </c>
      <c r="B24" s="11"/>
      <c r="C24" s="11"/>
      <c r="D24" s="11"/>
      <c r="E24" s="11"/>
      <c r="F24" s="79" t="s">
        <v>38</v>
      </c>
    </row>
    <row r="25" spans="1:8" x14ac:dyDescent="0.3">
      <c r="A25" s="11" t="s">
        <v>188</v>
      </c>
      <c r="B25" s="11"/>
      <c r="C25" s="11"/>
      <c r="D25" s="11"/>
      <c r="E25" s="11"/>
      <c r="F25" s="79" t="s">
        <v>39</v>
      </c>
    </row>
    <row r="26" spans="1:8" x14ac:dyDescent="0.3">
      <c r="A26" s="11" t="s">
        <v>13</v>
      </c>
      <c r="B26" s="11"/>
      <c r="C26" s="11"/>
      <c r="D26" s="11"/>
      <c r="E26" s="11"/>
      <c r="F26" s="79" t="s">
        <v>40</v>
      </c>
    </row>
    <row r="27" spans="1:8" x14ac:dyDescent="0.3">
      <c r="A27" s="11" t="s">
        <v>189</v>
      </c>
      <c r="B27" s="11"/>
      <c r="C27" s="11"/>
      <c r="D27" s="11"/>
      <c r="E27" s="11"/>
      <c r="F27" s="79" t="s">
        <v>41</v>
      </c>
    </row>
    <row r="28" spans="1:8" x14ac:dyDescent="0.3">
      <c r="A28" s="11" t="s">
        <v>190</v>
      </c>
      <c r="B28" s="11"/>
      <c r="C28" s="11"/>
      <c r="D28" s="11"/>
      <c r="E28" s="11"/>
      <c r="F28" s="79" t="s">
        <v>117</v>
      </c>
      <c r="H28" s="100"/>
    </row>
    <row r="29" spans="1:8" x14ac:dyDescent="0.3">
      <c r="A29" s="11" t="s">
        <v>191</v>
      </c>
      <c r="B29" s="11"/>
      <c r="C29" s="11"/>
      <c r="D29" s="11"/>
      <c r="E29" s="11"/>
      <c r="F29" s="79" t="s">
        <v>103</v>
      </c>
    </row>
    <row r="30" spans="1:8" x14ac:dyDescent="0.3">
      <c r="A30" s="11" t="s">
        <v>192</v>
      </c>
      <c r="B30" s="11"/>
      <c r="C30" s="11"/>
      <c r="D30" s="11"/>
      <c r="E30" s="11"/>
      <c r="F30" s="79" t="s">
        <v>118</v>
      </c>
    </row>
    <row r="31" spans="1:8" x14ac:dyDescent="0.3">
      <c r="A31" s="11" t="s">
        <v>43</v>
      </c>
      <c r="B31" s="11"/>
      <c r="C31" s="11"/>
      <c r="D31" s="11"/>
      <c r="E31" s="11"/>
      <c r="F31" s="79" t="s">
        <v>237</v>
      </c>
    </row>
    <row r="32" spans="1:8" x14ac:dyDescent="0.3">
      <c r="A32" s="781" t="s">
        <v>58</v>
      </c>
      <c r="B32" s="781"/>
      <c r="C32" s="781"/>
      <c r="D32" s="781"/>
      <c r="F32" s="79" t="s">
        <v>238</v>
      </c>
    </row>
    <row r="33" spans="1:7" ht="31.5" customHeight="1" thickBot="1" x14ac:dyDescent="0.35">
      <c r="A33" s="781" t="s">
        <v>60</v>
      </c>
      <c r="B33" s="781"/>
      <c r="C33" s="781"/>
      <c r="D33" s="781"/>
      <c r="E33" s="100"/>
      <c r="F33" s="79" t="s">
        <v>239</v>
      </c>
    </row>
    <row r="34" spans="1:7" ht="18.75" customHeight="1" x14ac:dyDescent="0.3">
      <c r="A34" s="748" t="s">
        <v>11</v>
      </c>
      <c r="B34" s="749"/>
      <c r="C34" s="749"/>
      <c r="D34" s="749"/>
      <c r="E34" s="749"/>
      <c r="F34" s="750"/>
      <c r="G34" s="16"/>
    </row>
    <row r="35" spans="1:7" ht="18.75" customHeight="1" thickBot="1" x14ac:dyDescent="0.35">
      <c r="A35" s="742">
        <v>43435</v>
      </c>
      <c r="B35" s="743"/>
      <c r="C35" s="743"/>
      <c r="D35" s="743"/>
      <c r="E35" s="743"/>
      <c r="F35" s="744"/>
      <c r="G35" s="17"/>
    </row>
    <row r="36" spans="1:7" ht="18.75" customHeight="1" thickBot="1" x14ac:dyDescent="0.35">
      <c r="A36" s="94"/>
      <c r="B36" s="765">
        <v>43405</v>
      </c>
      <c r="C36" s="767">
        <v>43435</v>
      </c>
      <c r="D36" s="793" t="s">
        <v>0</v>
      </c>
      <c r="E36" s="751" t="s">
        <v>210</v>
      </c>
      <c r="F36" s="752"/>
    </row>
    <row r="37" spans="1:7" ht="18.75" customHeight="1" thickBot="1" x14ac:dyDescent="0.35">
      <c r="A37" s="95"/>
      <c r="B37" s="766"/>
      <c r="C37" s="768"/>
      <c r="D37" s="794"/>
      <c r="E37" s="353" t="s">
        <v>1</v>
      </c>
      <c r="F37" s="53" t="s">
        <v>15</v>
      </c>
    </row>
    <row r="38" spans="1:7" ht="16" thickBot="1" x14ac:dyDescent="0.35">
      <c r="A38" s="54" t="s">
        <v>184</v>
      </c>
      <c r="B38" s="522"/>
      <c r="C38" s="523"/>
      <c r="D38" s="524"/>
      <c r="E38" s="525"/>
      <c r="F38" s="526"/>
    </row>
    <row r="39" spans="1:7" x14ac:dyDescent="0.3">
      <c r="A39" s="48" t="s">
        <v>2</v>
      </c>
      <c r="B39" s="49">
        <v>4</v>
      </c>
      <c r="C39" s="347">
        <v>9</v>
      </c>
      <c r="D39" s="96">
        <f>(C39-B39)/B39</f>
        <v>1.25</v>
      </c>
      <c r="E39" s="354">
        <v>41</v>
      </c>
      <c r="F39" s="147">
        <f>E39/G39</f>
        <v>6.833333333333333</v>
      </c>
      <c r="G39" s="178">
        <v>6</v>
      </c>
    </row>
    <row r="40" spans="1:7" x14ac:dyDescent="0.3">
      <c r="A40" s="346" t="s">
        <v>125</v>
      </c>
      <c r="B40" s="146">
        <v>1</v>
      </c>
      <c r="C40" s="348">
        <v>1</v>
      </c>
      <c r="D40" s="96">
        <f t="shared" ref="D40:D42" si="0">(C40-B40)/B40</f>
        <v>0</v>
      </c>
      <c r="E40" s="527"/>
      <c r="F40" s="117">
        <v>0.95</v>
      </c>
    </row>
    <row r="41" spans="1:7" x14ac:dyDescent="0.3">
      <c r="A41" s="174" t="s">
        <v>197</v>
      </c>
      <c r="B41" s="146">
        <v>0</v>
      </c>
      <c r="C41" s="348">
        <v>0</v>
      </c>
      <c r="D41" s="96">
        <v>0</v>
      </c>
      <c r="E41" s="528"/>
      <c r="F41" s="117">
        <v>0.05</v>
      </c>
    </row>
    <row r="42" spans="1:7" ht="14.5" thickBot="1" x14ac:dyDescent="0.35">
      <c r="A42" s="31" t="s">
        <v>3</v>
      </c>
      <c r="B42" s="51">
        <v>5</v>
      </c>
      <c r="C42" s="349">
        <v>3</v>
      </c>
      <c r="D42" s="97">
        <f t="shared" si="0"/>
        <v>-0.4</v>
      </c>
      <c r="E42" s="355">
        <v>36</v>
      </c>
      <c r="F42" s="101">
        <f>E42/G39</f>
        <v>6</v>
      </c>
    </row>
    <row r="43" spans="1:7" ht="16" thickBot="1" x14ac:dyDescent="0.35">
      <c r="A43" s="50" t="s">
        <v>185</v>
      </c>
      <c r="B43" s="529"/>
      <c r="C43" s="530"/>
      <c r="D43" s="531"/>
      <c r="E43" s="532"/>
      <c r="F43" s="533"/>
    </row>
    <row r="44" spans="1:7" x14ac:dyDescent="0.3">
      <c r="A44" s="29" t="s">
        <v>4</v>
      </c>
      <c r="B44" s="49">
        <v>44</v>
      </c>
      <c r="C44" s="347">
        <v>48</v>
      </c>
      <c r="D44" s="99">
        <f>(C44-B44)/B44</f>
        <v>9.0909090909090912E-2</v>
      </c>
      <c r="E44" s="356">
        <v>249</v>
      </c>
      <c r="F44" s="65">
        <f>E44/G39</f>
        <v>41.5</v>
      </c>
    </row>
    <row r="45" spans="1:7" x14ac:dyDescent="0.3">
      <c r="A45" s="27" t="s">
        <v>5</v>
      </c>
      <c r="B45" s="35">
        <v>0</v>
      </c>
      <c r="C45" s="350">
        <v>0</v>
      </c>
      <c r="D45" s="96">
        <v>0</v>
      </c>
      <c r="E45" s="357">
        <v>2</v>
      </c>
      <c r="F45" s="36">
        <f>E45/G39</f>
        <v>0.33333333333333331</v>
      </c>
    </row>
    <row r="46" spans="1:7" x14ac:dyDescent="0.3">
      <c r="A46" s="346" t="s">
        <v>115</v>
      </c>
      <c r="B46" s="146">
        <v>0.182</v>
      </c>
      <c r="C46" s="348">
        <v>0.16700000000000001</v>
      </c>
      <c r="D46" s="139">
        <f t="shared" ref="D46:D54" si="1">(C46-B46)/B46</f>
        <v>-8.2417582417582347E-2</v>
      </c>
      <c r="E46" s="534"/>
      <c r="F46" s="117">
        <v>0.18</v>
      </c>
    </row>
    <row r="47" spans="1:7" x14ac:dyDescent="0.3">
      <c r="A47" s="174" t="s">
        <v>19</v>
      </c>
      <c r="B47" s="146">
        <v>0.81799999999999995</v>
      </c>
      <c r="C47" s="348">
        <v>0.83299999999999996</v>
      </c>
      <c r="D47" s="139">
        <f t="shared" si="1"/>
        <v>1.8337408312958454E-2</v>
      </c>
      <c r="E47" s="534"/>
      <c r="F47" s="117">
        <v>0.82</v>
      </c>
    </row>
    <row r="48" spans="1:7" x14ac:dyDescent="0.3">
      <c r="A48" s="27" t="s">
        <v>35</v>
      </c>
      <c r="B48" s="35">
        <v>0</v>
      </c>
      <c r="C48" s="350">
        <v>0</v>
      </c>
      <c r="D48" s="96">
        <v>0</v>
      </c>
      <c r="E48" s="357">
        <v>0</v>
      </c>
      <c r="F48" s="36">
        <f>E48/G39</f>
        <v>0</v>
      </c>
    </row>
    <row r="49" spans="1:6" x14ac:dyDescent="0.3">
      <c r="A49" s="27" t="s">
        <v>116</v>
      </c>
      <c r="B49" s="35">
        <v>0</v>
      </c>
      <c r="C49" s="350">
        <v>0</v>
      </c>
      <c r="D49" s="96">
        <v>0</v>
      </c>
      <c r="E49" s="535"/>
      <c r="F49" s="36">
        <v>0</v>
      </c>
    </row>
    <row r="50" spans="1:6" x14ac:dyDescent="0.3">
      <c r="A50" s="27" t="s">
        <v>196</v>
      </c>
      <c r="B50" s="35">
        <v>44</v>
      </c>
      <c r="C50" s="350">
        <v>48</v>
      </c>
      <c r="D50" s="98">
        <f t="shared" si="1"/>
        <v>9.0909090909090912E-2</v>
      </c>
      <c r="E50" s="535"/>
      <c r="F50" s="36">
        <v>42</v>
      </c>
    </row>
    <row r="51" spans="1:6" x14ac:dyDescent="0.3">
      <c r="A51" s="346" t="s">
        <v>115</v>
      </c>
      <c r="B51" s="146">
        <v>0.18179999999999999</v>
      </c>
      <c r="C51" s="348">
        <v>0.16669999999999999</v>
      </c>
      <c r="D51" s="98">
        <f t="shared" si="1"/>
        <v>-8.3058305830583073E-2</v>
      </c>
      <c r="E51" s="527"/>
      <c r="F51" s="117">
        <v>0.18</v>
      </c>
    </row>
    <row r="52" spans="1:6" x14ac:dyDescent="0.3">
      <c r="A52" s="174" t="s">
        <v>19</v>
      </c>
      <c r="B52" s="146">
        <v>0.81820000000000004</v>
      </c>
      <c r="C52" s="348">
        <v>0.83330000000000004</v>
      </c>
      <c r="D52" s="98">
        <f t="shared" si="1"/>
        <v>1.845514544121242E-2</v>
      </c>
      <c r="E52" s="527"/>
      <c r="F52" s="117">
        <v>0.82</v>
      </c>
    </row>
    <row r="53" spans="1:6" x14ac:dyDescent="0.3">
      <c r="A53" s="27" t="s">
        <v>20</v>
      </c>
      <c r="B53" s="35">
        <v>514</v>
      </c>
      <c r="C53" s="350">
        <v>545</v>
      </c>
      <c r="D53" s="98">
        <f t="shared" si="1"/>
        <v>6.0311284046692608E-2</v>
      </c>
      <c r="E53" s="527"/>
      <c r="F53" s="284">
        <v>469</v>
      </c>
    </row>
    <row r="54" spans="1:6" ht="14.5" thickBot="1" x14ac:dyDescent="0.35">
      <c r="A54" s="27" t="s">
        <v>195</v>
      </c>
      <c r="B54" s="51">
        <v>198</v>
      </c>
      <c r="C54" s="349">
        <v>212.4</v>
      </c>
      <c r="D54" s="96">
        <f t="shared" si="1"/>
        <v>7.2727272727272751E-2</v>
      </c>
      <c r="E54" s="536"/>
      <c r="F54" s="101">
        <v>176</v>
      </c>
    </row>
    <row r="55" spans="1:6" ht="16" thickBot="1" x14ac:dyDescent="0.35">
      <c r="A55" s="75" t="s">
        <v>186</v>
      </c>
      <c r="B55" s="537"/>
      <c r="C55" s="538"/>
      <c r="D55" s="539"/>
      <c r="E55" s="540"/>
      <c r="F55" s="533"/>
    </row>
    <row r="56" spans="1:6" x14ac:dyDescent="0.3">
      <c r="A56" s="335" t="s">
        <v>193</v>
      </c>
      <c r="B56" s="76">
        <v>0</v>
      </c>
      <c r="C56" s="351">
        <v>0</v>
      </c>
      <c r="D56" s="98">
        <v>0</v>
      </c>
      <c r="E56" s="354">
        <v>5</v>
      </c>
      <c r="F56" s="65">
        <f>E56/G39</f>
        <v>0.83333333333333337</v>
      </c>
    </row>
    <row r="57" spans="1:6" ht="16" thickBot="1" x14ac:dyDescent="0.35">
      <c r="A57" s="491" t="s">
        <v>194</v>
      </c>
      <c r="B57" s="257">
        <v>0</v>
      </c>
      <c r="C57" s="492">
        <v>0</v>
      </c>
      <c r="D57" s="136">
        <v>0</v>
      </c>
      <c r="E57" s="541"/>
      <c r="F57" s="102">
        <v>45</v>
      </c>
    </row>
    <row r="58" spans="1:6" ht="16" thickBot="1" x14ac:dyDescent="0.35">
      <c r="A58" s="493" t="s">
        <v>6</v>
      </c>
      <c r="B58" s="542"/>
      <c r="C58" s="543"/>
      <c r="D58" s="544"/>
      <c r="E58" s="545"/>
      <c r="F58" s="533"/>
    </row>
    <row r="59" spans="1:6" x14ac:dyDescent="0.3">
      <c r="A59" s="335" t="s">
        <v>7</v>
      </c>
      <c r="B59" s="76">
        <v>44</v>
      </c>
      <c r="C59" s="351">
        <v>43</v>
      </c>
      <c r="D59" s="99">
        <f>(C59-B59)/B59</f>
        <v>-2.2727272727272728E-2</v>
      </c>
      <c r="E59" s="546"/>
      <c r="F59" s="148">
        <v>48</v>
      </c>
    </row>
    <row r="60" spans="1:6" ht="14.5" thickBot="1" x14ac:dyDescent="0.35">
      <c r="A60" s="336" t="s">
        <v>8</v>
      </c>
      <c r="B60" s="51">
        <v>44</v>
      </c>
      <c r="C60" s="349">
        <v>43</v>
      </c>
      <c r="D60" s="97">
        <f>(C60-B60)/B60</f>
        <v>-2.2727272727272728E-2</v>
      </c>
      <c r="E60" s="527"/>
      <c r="F60" s="101">
        <v>47</v>
      </c>
    </row>
    <row r="61" spans="1:6" ht="16" thickBot="1" x14ac:dyDescent="0.35">
      <c r="A61" s="77" t="s">
        <v>9</v>
      </c>
      <c r="B61" s="547"/>
      <c r="C61" s="548"/>
      <c r="D61" s="544"/>
      <c r="E61" s="545"/>
      <c r="F61" s="533"/>
    </row>
    <row r="62" spans="1:6" ht="14.5" thickBot="1" x14ac:dyDescent="0.35">
      <c r="A62" s="337" t="s">
        <v>10</v>
      </c>
      <c r="B62" s="78">
        <v>5</v>
      </c>
      <c r="C62" s="352">
        <v>1</v>
      </c>
      <c r="D62" s="139">
        <f>(C62-B62)/B62</f>
        <v>-0.8</v>
      </c>
      <c r="E62" s="358">
        <v>10</v>
      </c>
      <c r="F62" s="68">
        <f>E62/G39</f>
        <v>1.6666666666666667</v>
      </c>
    </row>
    <row r="63" spans="1:6" ht="28.5" customHeight="1" thickBot="1" x14ac:dyDescent="0.35">
      <c r="A63" s="790" t="s">
        <v>228</v>
      </c>
      <c r="B63" s="791"/>
      <c r="C63" s="791"/>
      <c r="D63" s="791"/>
      <c r="E63" s="791"/>
      <c r="F63" s="792"/>
    </row>
    <row r="64" spans="1:6" ht="28.5" customHeight="1" thickBot="1" x14ac:dyDescent="0.35">
      <c r="A64" s="662"/>
      <c r="B64" s="662"/>
      <c r="C64" s="662"/>
      <c r="D64" s="662"/>
      <c r="E64" s="662"/>
      <c r="F64" s="662"/>
    </row>
    <row r="65" spans="1:7" ht="18.75" customHeight="1" x14ac:dyDescent="0.3">
      <c r="A65" s="800" t="s">
        <v>102</v>
      </c>
      <c r="B65" s="801"/>
      <c r="C65" s="801"/>
      <c r="D65" s="801"/>
      <c r="E65" s="801"/>
      <c r="F65" s="802"/>
      <c r="G65" s="16"/>
    </row>
    <row r="66" spans="1:7" ht="18.75" customHeight="1" thickBot="1" x14ac:dyDescent="0.35">
      <c r="A66" s="783">
        <v>43435</v>
      </c>
      <c r="B66" s="784"/>
      <c r="C66" s="784"/>
      <c r="D66" s="784"/>
      <c r="E66" s="784"/>
      <c r="F66" s="785"/>
      <c r="G66" s="17"/>
    </row>
    <row r="67" spans="1:7" ht="18.75" customHeight="1" thickBot="1" x14ac:dyDescent="0.35">
      <c r="A67" s="93"/>
      <c r="B67" s="765">
        <v>43405</v>
      </c>
      <c r="C67" s="767">
        <v>43435</v>
      </c>
      <c r="D67" s="774" t="s">
        <v>0</v>
      </c>
      <c r="E67" s="751" t="s">
        <v>210</v>
      </c>
      <c r="F67" s="752"/>
    </row>
    <row r="68" spans="1:7" ht="18.75" customHeight="1" thickBot="1" x14ac:dyDescent="0.35">
      <c r="A68" s="92"/>
      <c r="B68" s="766"/>
      <c r="C68" s="768"/>
      <c r="D68" s="775"/>
      <c r="E68" s="56" t="s">
        <v>1</v>
      </c>
      <c r="F68" s="57" t="s">
        <v>15</v>
      </c>
    </row>
    <row r="69" spans="1:7" ht="16" thickBot="1" x14ac:dyDescent="0.35">
      <c r="A69" s="54" t="s">
        <v>184</v>
      </c>
      <c r="B69" s="444"/>
      <c r="C69" s="444"/>
      <c r="D69" s="455"/>
      <c r="E69" s="445"/>
      <c r="F69" s="446"/>
    </row>
    <row r="70" spans="1:7" ht="14.5" thickBot="1" x14ac:dyDescent="0.35">
      <c r="A70" s="303" t="s">
        <v>2</v>
      </c>
      <c r="B70" s="35">
        <v>202</v>
      </c>
      <c r="C70" s="35">
        <v>195</v>
      </c>
      <c r="D70" s="98">
        <f>(C70-B70)/B70</f>
        <v>-3.4653465346534656E-2</v>
      </c>
      <c r="E70" s="55">
        <v>1225</v>
      </c>
      <c r="F70" s="30">
        <f>E70/G39</f>
        <v>204.16666666666666</v>
      </c>
    </row>
    <row r="71" spans="1:7" ht="16" thickBot="1" x14ac:dyDescent="0.35">
      <c r="A71" s="50" t="s">
        <v>185</v>
      </c>
      <c r="B71" s="444"/>
      <c r="C71" s="444"/>
      <c r="D71" s="455"/>
      <c r="E71" s="445"/>
      <c r="F71" s="446"/>
    </row>
    <row r="72" spans="1:7" x14ac:dyDescent="0.3">
      <c r="A72" s="33" t="s">
        <v>104</v>
      </c>
      <c r="B72" s="259">
        <v>9</v>
      </c>
      <c r="C72" s="259">
        <v>5</v>
      </c>
      <c r="D72" s="106">
        <f t="shared" ref="D72:D78" si="2">(C72-B72)/B72</f>
        <v>-0.44444444444444442</v>
      </c>
      <c r="E72" s="549"/>
      <c r="F72" s="280">
        <v>8</v>
      </c>
    </row>
    <row r="73" spans="1:7" x14ac:dyDescent="0.3">
      <c r="A73" s="33" t="s">
        <v>166</v>
      </c>
      <c r="B73" s="260">
        <v>14</v>
      </c>
      <c r="C73" s="260">
        <v>16</v>
      </c>
      <c r="D73" s="106">
        <f t="shared" si="2"/>
        <v>0.14285714285714285</v>
      </c>
      <c r="E73" s="550"/>
      <c r="F73" s="30">
        <v>16</v>
      </c>
    </row>
    <row r="74" spans="1:7" x14ac:dyDescent="0.3">
      <c r="A74" s="33" t="s">
        <v>167</v>
      </c>
      <c r="B74" s="261">
        <v>32</v>
      </c>
      <c r="C74" s="261">
        <v>39</v>
      </c>
      <c r="D74" s="106">
        <f t="shared" si="2"/>
        <v>0.21875</v>
      </c>
      <c r="E74" s="551"/>
      <c r="F74" s="30">
        <v>33</v>
      </c>
    </row>
    <row r="75" spans="1:7" x14ac:dyDescent="0.3">
      <c r="A75" s="33" t="s">
        <v>168</v>
      </c>
      <c r="B75" s="262">
        <v>7</v>
      </c>
      <c r="C75" s="262">
        <v>7</v>
      </c>
      <c r="D75" s="106">
        <f t="shared" si="2"/>
        <v>0</v>
      </c>
      <c r="E75" s="552"/>
      <c r="F75" s="52">
        <v>7</v>
      </c>
    </row>
    <row r="76" spans="1:7" x14ac:dyDescent="0.3">
      <c r="A76" s="33" t="s">
        <v>169</v>
      </c>
      <c r="B76" s="261">
        <v>4</v>
      </c>
      <c r="C76" s="261">
        <v>5</v>
      </c>
      <c r="D76" s="144">
        <f t="shared" si="2"/>
        <v>0.25</v>
      </c>
      <c r="E76" s="553"/>
      <c r="F76" s="52">
        <v>5</v>
      </c>
    </row>
    <row r="77" spans="1:7" x14ac:dyDescent="0.3">
      <c r="A77" s="33" t="s">
        <v>170</v>
      </c>
      <c r="B77" s="263">
        <v>452</v>
      </c>
      <c r="C77" s="263">
        <v>432</v>
      </c>
      <c r="D77" s="725">
        <f t="shared" si="2"/>
        <v>-4.4247787610619468E-2</v>
      </c>
      <c r="E77" s="554"/>
      <c r="F77" s="240">
        <v>468</v>
      </c>
    </row>
    <row r="78" spans="1:7" x14ac:dyDescent="0.3">
      <c r="A78" s="33" t="s">
        <v>196</v>
      </c>
      <c r="B78" s="261">
        <v>518</v>
      </c>
      <c r="C78" s="261">
        <v>504</v>
      </c>
      <c r="D78" s="144">
        <f t="shared" si="2"/>
        <v>-2.7027027027027029E-2</v>
      </c>
      <c r="E78" s="553"/>
      <c r="F78" s="30">
        <v>537</v>
      </c>
    </row>
    <row r="79" spans="1:7" ht="4.5" customHeight="1" x14ac:dyDescent="0.3">
      <c r="A79" s="304"/>
      <c r="B79" s="262"/>
      <c r="C79" s="262"/>
      <c r="D79" s="106"/>
      <c r="E79" s="60"/>
      <c r="F79" s="52"/>
    </row>
    <row r="80" spans="1:7" x14ac:dyDescent="0.3">
      <c r="A80" s="305" t="s">
        <v>4</v>
      </c>
      <c r="B80" s="262">
        <v>349</v>
      </c>
      <c r="C80" s="262">
        <v>361</v>
      </c>
      <c r="D80" s="726">
        <f>IFERROR((C80-B80)/B80,"0%")</f>
        <v>3.4383954154727794E-2</v>
      </c>
      <c r="E80" s="552"/>
      <c r="F80" s="52">
        <v>374</v>
      </c>
    </row>
    <row r="81" spans="1:6" x14ac:dyDescent="0.3">
      <c r="A81" s="306" t="s">
        <v>127</v>
      </c>
      <c r="B81" s="261">
        <v>169</v>
      </c>
      <c r="C81" s="261">
        <v>143</v>
      </c>
      <c r="D81" s="725">
        <f>IFERROR((C81-B81)/B81,"0%")</f>
        <v>-0.15384615384615385</v>
      </c>
      <c r="E81" s="553"/>
      <c r="F81" s="52">
        <v>162</v>
      </c>
    </row>
    <row r="82" spans="1:6" x14ac:dyDescent="0.3">
      <c r="A82" s="175" t="s">
        <v>115</v>
      </c>
      <c r="B82" s="264">
        <v>0.37069999999999997</v>
      </c>
      <c r="C82" s="264">
        <v>0.38700000000000001</v>
      </c>
      <c r="D82" s="144">
        <f t="shared" ref="D82:D121" si="3">(C82-B82)/B82</f>
        <v>4.3970865929323005E-2</v>
      </c>
      <c r="E82" s="555"/>
      <c r="F82" s="139">
        <v>0.36</v>
      </c>
    </row>
    <row r="83" spans="1:6" x14ac:dyDescent="0.3">
      <c r="A83" s="174" t="s">
        <v>19</v>
      </c>
      <c r="B83" s="264">
        <v>0.62929999999999997</v>
      </c>
      <c r="C83" s="264">
        <v>0.61299999999999999</v>
      </c>
      <c r="D83" s="144">
        <f t="shared" si="3"/>
        <v>-2.5901795645955794E-2</v>
      </c>
      <c r="E83" s="555"/>
      <c r="F83" s="139">
        <v>0.64</v>
      </c>
    </row>
    <row r="84" spans="1:6" ht="14.5" thickBot="1" x14ac:dyDescent="0.35">
      <c r="A84" s="27" t="s">
        <v>20</v>
      </c>
      <c r="B84" s="261">
        <v>491</v>
      </c>
      <c r="C84" s="261">
        <v>516</v>
      </c>
      <c r="D84" s="144">
        <f t="shared" si="3"/>
        <v>5.0916496945010187E-2</v>
      </c>
      <c r="E84" s="555"/>
      <c r="F84" s="52">
        <v>489</v>
      </c>
    </row>
    <row r="85" spans="1:6" ht="16" thickBot="1" x14ac:dyDescent="0.4">
      <c r="A85" s="63" t="s">
        <v>51</v>
      </c>
      <c r="B85" s="556"/>
      <c r="C85" s="556"/>
      <c r="D85" s="557"/>
      <c r="E85" s="445"/>
      <c r="F85" s="446"/>
    </row>
    <row r="86" spans="1:6" x14ac:dyDescent="0.3">
      <c r="A86" s="225" t="s">
        <v>109</v>
      </c>
      <c r="B86" s="265">
        <v>70</v>
      </c>
      <c r="C86" s="265">
        <v>60</v>
      </c>
      <c r="D86" s="272">
        <f>IFERROR((C86-B86)/B86,"0%")</f>
        <v>-0.14285714285714285</v>
      </c>
      <c r="E86" s="288">
        <v>421</v>
      </c>
      <c r="F86" s="289">
        <f>E86/G39</f>
        <v>70.166666666666671</v>
      </c>
    </row>
    <row r="87" spans="1:6" ht="5.25" customHeight="1" x14ac:dyDescent="0.3">
      <c r="A87" s="33"/>
      <c r="B87" s="266"/>
      <c r="C87" s="266"/>
      <c r="D87" s="144"/>
      <c r="E87" s="281"/>
      <c r="F87" s="282"/>
    </row>
    <row r="88" spans="1:6" x14ac:dyDescent="0.3">
      <c r="A88" s="225" t="s">
        <v>171</v>
      </c>
      <c r="B88" s="266"/>
      <c r="C88" s="266"/>
      <c r="D88" s="144"/>
      <c r="E88" s="281"/>
      <c r="F88" s="282"/>
    </row>
    <row r="89" spans="1:6" x14ac:dyDescent="0.3">
      <c r="A89" s="267" t="s">
        <v>110</v>
      </c>
      <c r="B89" s="266">
        <v>0</v>
      </c>
      <c r="C89" s="266">
        <v>3</v>
      </c>
      <c r="D89" s="258"/>
      <c r="E89" s="55">
        <v>20</v>
      </c>
      <c r="F89" s="285">
        <f>E89/G39</f>
        <v>3.3333333333333335</v>
      </c>
    </row>
    <row r="90" spans="1:6" x14ac:dyDescent="0.3">
      <c r="A90" s="267" t="s">
        <v>172</v>
      </c>
      <c r="B90" s="266">
        <v>0</v>
      </c>
      <c r="C90" s="266">
        <v>49</v>
      </c>
      <c r="D90" s="144"/>
      <c r="E90" s="553"/>
      <c r="F90" s="285">
        <v>38</v>
      </c>
    </row>
    <row r="91" spans="1:6" x14ac:dyDescent="0.3">
      <c r="A91" s="267" t="s">
        <v>173</v>
      </c>
      <c r="B91" s="266">
        <v>0</v>
      </c>
      <c r="C91" s="266">
        <v>84</v>
      </c>
      <c r="D91" s="144"/>
      <c r="E91" s="553"/>
      <c r="F91" s="285">
        <v>63</v>
      </c>
    </row>
    <row r="92" spans="1:6" x14ac:dyDescent="0.3">
      <c r="A92" s="267" t="s">
        <v>174</v>
      </c>
      <c r="B92" s="266">
        <v>0</v>
      </c>
      <c r="C92" s="266">
        <v>141</v>
      </c>
      <c r="D92" s="144"/>
      <c r="E92" s="553"/>
      <c r="F92" s="285">
        <v>99</v>
      </c>
    </row>
    <row r="93" spans="1:6" x14ac:dyDescent="0.3">
      <c r="A93" s="225" t="s">
        <v>175</v>
      </c>
      <c r="B93" s="266"/>
      <c r="C93" s="266"/>
      <c r="D93" s="144"/>
      <c r="E93" s="55"/>
      <c r="F93" s="285"/>
    </row>
    <row r="94" spans="1:6" x14ac:dyDescent="0.3">
      <c r="A94" s="267" t="s">
        <v>110</v>
      </c>
      <c r="B94" s="266">
        <v>3</v>
      </c>
      <c r="C94" s="266">
        <v>0</v>
      </c>
      <c r="D94" s="258">
        <f>IFERROR((C94-B94)/B94,"0%")</f>
        <v>-1</v>
      </c>
      <c r="E94" s="55">
        <v>17</v>
      </c>
      <c r="F94" s="285">
        <f>E94/G39</f>
        <v>2.8333333333333335</v>
      </c>
    </row>
    <row r="95" spans="1:6" x14ac:dyDescent="0.3">
      <c r="A95" s="267" t="s">
        <v>172</v>
      </c>
      <c r="B95" s="266">
        <v>54</v>
      </c>
      <c r="C95" s="266">
        <v>0</v>
      </c>
      <c r="D95" s="144">
        <f t="shared" si="3"/>
        <v>-1</v>
      </c>
      <c r="E95" s="553"/>
      <c r="F95" s="285">
        <v>44</v>
      </c>
    </row>
    <row r="96" spans="1:6" x14ac:dyDescent="0.3">
      <c r="A96" s="267" t="s">
        <v>173</v>
      </c>
      <c r="B96" s="266">
        <v>110</v>
      </c>
      <c r="C96" s="266">
        <v>0</v>
      </c>
      <c r="D96" s="144">
        <f t="shared" si="3"/>
        <v>-1</v>
      </c>
      <c r="E96" s="553"/>
      <c r="F96" s="285">
        <v>75</v>
      </c>
    </row>
    <row r="97" spans="1:8" x14ac:dyDescent="0.3">
      <c r="A97" s="267" t="s">
        <v>174</v>
      </c>
      <c r="B97" s="266">
        <v>178</v>
      </c>
      <c r="C97" s="266">
        <v>0</v>
      </c>
      <c r="D97" s="144">
        <f t="shared" si="3"/>
        <v>-1</v>
      </c>
      <c r="E97" s="553"/>
      <c r="F97" s="285">
        <v>151</v>
      </c>
    </row>
    <row r="98" spans="1:8" x14ac:dyDescent="0.3">
      <c r="A98" s="225" t="s">
        <v>176</v>
      </c>
      <c r="B98" s="266"/>
      <c r="C98" s="266"/>
      <c r="D98" s="144"/>
      <c r="E98" s="55"/>
      <c r="F98" s="285"/>
    </row>
    <row r="99" spans="1:8" x14ac:dyDescent="0.3">
      <c r="A99" s="267" t="s">
        <v>110</v>
      </c>
      <c r="B99" s="266">
        <v>13</v>
      </c>
      <c r="C99" s="266">
        <v>8</v>
      </c>
      <c r="D99" s="258">
        <f>IFERROR((C99-B99)/B99,"0%")</f>
        <v>-0.38461538461538464</v>
      </c>
      <c r="E99" s="55">
        <v>77</v>
      </c>
      <c r="F99" s="285">
        <f>E99/G39</f>
        <v>12.833333333333334</v>
      </c>
    </row>
    <row r="100" spans="1:8" x14ac:dyDescent="0.3">
      <c r="A100" s="267" t="s">
        <v>172</v>
      </c>
      <c r="B100" s="266">
        <v>18</v>
      </c>
      <c r="C100" s="266">
        <v>63</v>
      </c>
      <c r="D100" s="144">
        <f t="shared" si="3"/>
        <v>2.5</v>
      </c>
      <c r="E100" s="553"/>
      <c r="F100" s="285">
        <v>40</v>
      </c>
    </row>
    <row r="101" spans="1:8" x14ac:dyDescent="0.3">
      <c r="A101" s="267" t="s">
        <v>173</v>
      </c>
      <c r="B101" s="266">
        <v>90</v>
      </c>
      <c r="C101" s="266">
        <v>102</v>
      </c>
      <c r="D101" s="144">
        <f t="shared" si="3"/>
        <v>0.13333333333333333</v>
      </c>
      <c r="E101" s="553"/>
      <c r="F101" s="285">
        <v>85</v>
      </c>
      <c r="H101" s="268"/>
    </row>
    <row r="102" spans="1:8" x14ac:dyDescent="0.3">
      <c r="A102" s="267" t="s">
        <v>174</v>
      </c>
      <c r="B102" s="266">
        <v>337</v>
      </c>
      <c r="C102" s="266">
        <v>259</v>
      </c>
      <c r="D102" s="144">
        <f t="shared" si="3"/>
        <v>-0.2314540059347181</v>
      </c>
      <c r="E102" s="553"/>
      <c r="F102" s="285">
        <v>212</v>
      </c>
      <c r="H102" s="269"/>
    </row>
    <row r="103" spans="1:8" x14ac:dyDescent="0.3">
      <c r="A103" s="225" t="s">
        <v>177</v>
      </c>
      <c r="B103" s="266"/>
      <c r="C103" s="266"/>
      <c r="D103" s="144"/>
      <c r="E103" s="55"/>
      <c r="F103" s="285"/>
      <c r="H103" s="269"/>
    </row>
    <row r="104" spans="1:8" x14ac:dyDescent="0.3">
      <c r="A104" s="267" t="s">
        <v>110</v>
      </c>
      <c r="B104" s="266">
        <v>0</v>
      </c>
      <c r="C104" s="266">
        <v>2</v>
      </c>
      <c r="D104" s="258"/>
      <c r="E104" s="55">
        <v>16</v>
      </c>
      <c r="F104" s="285">
        <f>E104/G39</f>
        <v>2.6666666666666665</v>
      </c>
      <c r="H104" s="269"/>
    </row>
    <row r="105" spans="1:8" x14ac:dyDescent="0.3">
      <c r="A105" s="267" t="s">
        <v>172</v>
      </c>
      <c r="B105" s="266">
        <v>0</v>
      </c>
      <c r="C105" s="266">
        <v>51</v>
      </c>
      <c r="D105" s="144"/>
      <c r="E105" s="553"/>
      <c r="F105" s="285">
        <v>27</v>
      </c>
    </row>
    <row r="106" spans="1:8" x14ac:dyDescent="0.3">
      <c r="A106" s="267" t="s">
        <v>173</v>
      </c>
      <c r="B106" s="266">
        <v>0</v>
      </c>
      <c r="C106" s="266">
        <v>60</v>
      </c>
      <c r="D106" s="144"/>
      <c r="E106" s="553"/>
      <c r="F106" s="285">
        <v>46</v>
      </c>
    </row>
    <row r="107" spans="1:8" x14ac:dyDescent="0.3">
      <c r="A107" s="267" t="s">
        <v>174</v>
      </c>
      <c r="B107" s="266">
        <v>0</v>
      </c>
      <c r="C107" s="266">
        <v>69</v>
      </c>
      <c r="D107" s="144"/>
      <c r="E107" s="553"/>
      <c r="F107" s="285">
        <v>75</v>
      </c>
    </row>
    <row r="108" spans="1:8" x14ac:dyDescent="0.3">
      <c r="A108" s="225" t="s">
        <v>178</v>
      </c>
      <c r="B108" s="266"/>
      <c r="C108" s="266"/>
      <c r="D108" s="144"/>
      <c r="E108" s="55"/>
      <c r="F108" s="285"/>
    </row>
    <row r="109" spans="1:8" x14ac:dyDescent="0.3">
      <c r="A109" s="267" t="s">
        <v>110</v>
      </c>
      <c r="B109" s="266">
        <v>1</v>
      </c>
      <c r="C109" s="266">
        <v>1</v>
      </c>
      <c r="D109" s="258">
        <f>IFERROR((C109-B109)/B109,"0%")</f>
        <v>0</v>
      </c>
      <c r="E109" s="55">
        <v>8</v>
      </c>
      <c r="F109" s="285">
        <f>E109/G39</f>
        <v>1.3333333333333333</v>
      </c>
    </row>
    <row r="110" spans="1:8" x14ac:dyDescent="0.3">
      <c r="A110" s="267" t="s">
        <v>172</v>
      </c>
      <c r="B110" s="266">
        <v>57</v>
      </c>
      <c r="C110" s="266">
        <v>75</v>
      </c>
      <c r="D110" s="144">
        <f t="shared" si="3"/>
        <v>0.31578947368421051</v>
      </c>
      <c r="E110" s="553"/>
      <c r="F110" s="285">
        <v>55</v>
      </c>
    </row>
    <row r="111" spans="1:8" x14ac:dyDescent="0.3">
      <c r="A111" s="267" t="s">
        <v>173</v>
      </c>
      <c r="B111" s="266">
        <v>57</v>
      </c>
      <c r="C111" s="266">
        <v>75</v>
      </c>
      <c r="D111" s="144">
        <f t="shared" si="3"/>
        <v>0.31578947368421051</v>
      </c>
      <c r="E111" s="553"/>
      <c r="F111" s="285">
        <v>72</v>
      </c>
    </row>
    <row r="112" spans="1:8" x14ac:dyDescent="0.3">
      <c r="A112" s="267" t="s">
        <v>174</v>
      </c>
      <c r="B112" s="261">
        <v>57</v>
      </c>
      <c r="C112" s="261">
        <v>75</v>
      </c>
      <c r="D112" s="144">
        <f t="shared" si="3"/>
        <v>0.31578947368421051</v>
      </c>
      <c r="E112" s="553"/>
      <c r="F112" s="270">
        <v>88</v>
      </c>
    </row>
    <row r="113" spans="1:9" x14ac:dyDescent="0.3">
      <c r="A113" s="70" t="s">
        <v>179</v>
      </c>
      <c r="B113" s="266"/>
      <c r="C113" s="266"/>
      <c r="D113" s="144"/>
      <c r="E113" s="55"/>
      <c r="F113" s="285"/>
    </row>
    <row r="114" spans="1:9" x14ac:dyDescent="0.3">
      <c r="A114" s="267" t="s">
        <v>110</v>
      </c>
      <c r="B114" s="49">
        <v>51</v>
      </c>
      <c r="C114" s="49">
        <v>46</v>
      </c>
      <c r="D114" s="258">
        <f>IFERROR((C114-B114)/B114,"0%")</f>
        <v>-9.8039215686274508E-2</v>
      </c>
      <c r="E114" s="60">
        <v>281</v>
      </c>
      <c r="F114" s="61">
        <f>E114/G39</f>
        <v>46.833333333333336</v>
      </c>
    </row>
    <row r="115" spans="1:9" x14ac:dyDescent="0.3">
      <c r="A115" s="267" t="s">
        <v>172</v>
      </c>
      <c r="B115" s="257">
        <v>35</v>
      </c>
      <c r="C115" s="257">
        <v>50</v>
      </c>
      <c r="D115" s="144">
        <f t="shared" si="3"/>
        <v>0.42857142857142855</v>
      </c>
      <c r="E115" s="550"/>
      <c r="F115" s="61">
        <v>32</v>
      </c>
    </row>
    <row r="116" spans="1:9" x14ac:dyDescent="0.3">
      <c r="A116" s="267" t="s">
        <v>173</v>
      </c>
      <c r="B116" s="35">
        <v>184</v>
      </c>
      <c r="C116" s="35">
        <v>216</v>
      </c>
      <c r="D116" s="144">
        <f t="shared" si="3"/>
        <v>0.17391304347826086</v>
      </c>
      <c r="E116" s="558"/>
      <c r="F116" s="61">
        <v>214</v>
      </c>
    </row>
    <row r="117" spans="1:9" ht="14.5" thickBot="1" x14ac:dyDescent="0.35">
      <c r="A117" s="267" t="s">
        <v>174</v>
      </c>
      <c r="B117" s="287">
        <v>512</v>
      </c>
      <c r="C117" s="287">
        <v>378</v>
      </c>
      <c r="D117" s="144">
        <f t="shared" si="3"/>
        <v>-0.26171875</v>
      </c>
      <c r="E117" s="555"/>
      <c r="F117" s="30">
        <v>463</v>
      </c>
    </row>
    <row r="118" spans="1:9" ht="16" thickBot="1" x14ac:dyDescent="0.35">
      <c r="A118" s="494" t="s">
        <v>6</v>
      </c>
      <c r="B118" s="295"/>
      <c r="C118" s="295"/>
      <c r="D118" s="296"/>
      <c r="E118" s="297"/>
      <c r="F118" s="298"/>
    </row>
    <row r="119" spans="1:9" x14ac:dyDescent="0.3">
      <c r="A119" s="245" t="s">
        <v>7</v>
      </c>
      <c r="B119" s="293">
        <v>2374</v>
      </c>
      <c r="C119" s="293">
        <v>2386</v>
      </c>
      <c r="D119" s="106">
        <f t="shared" si="3"/>
        <v>5.054759898904802E-3</v>
      </c>
      <c r="E119" s="559"/>
      <c r="F119" s="103">
        <v>2388</v>
      </c>
    </row>
    <row r="120" spans="1:9" ht="14.5" thickBot="1" x14ac:dyDescent="0.35">
      <c r="A120" s="294" t="s">
        <v>8</v>
      </c>
      <c r="B120" s="317">
        <v>2256</v>
      </c>
      <c r="C120" s="317">
        <v>2266</v>
      </c>
      <c r="D120" s="107">
        <f t="shared" si="3"/>
        <v>4.4326241134751776E-3</v>
      </c>
      <c r="E120" s="560"/>
      <c r="F120" s="101">
        <v>2223</v>
      </c>
      <c r="I120" s="664"/>
    </row>
    <row r="121" spans="1:9" ht="14.5" thickBot="1" x14ac:dyDescent="0.35">
      <c r="A121" s="721" t="s">
        <v>233</v>
      </c>
      <c r="B121" s="722">
        <v>2480</v>
      </c>
      <c r="C121" s="722">
        <v>2540</v>
      </c>
      <c r="D121" s="107">
        <f t="shared" si="3"/>
        <v>2.4193548387096774E-2</v>
      </c>
      <c r="E121" s="723"/>
      <c r="F121" s="724">
        <v>2368</v>
      </c>
      <c r="I121" s="664"/>
    </row>
    <row r="122" spans="1:9" ht="16" thickBot="1" x14ac:dyDescent="0.35">
      <c r="A122" s="494" t="s">
        <v>9</v>
      </c>
      <c r="B122" s="299"/>
      <c r="C122" s="299"/>
      <c r="D122" s="300"/>
      <c r="E122" s="301"/>
      <c r="F122" s="302"/>
    </row>
    <row r="123" spans="1:9" x14ac:dyDescent="0.3">
      <c r="A123" s="322" t="s">
        <v>10</v>
      </c>
      <c r="B123" s="323">
        <v>39</v>
      </c>
      <c r="C123" s="323">
        <v>41</v>
      </c>
      <c r="D123" s="324">
        <f t="shared" ref="D123" si="4">(C123-B123)/B123</f>
        <v>5.128205128205128E-2</v>
      </c>
      <c r="E123" s="325">
        <v>248</v>
      </c>
      <c r="F123" s="148">
        <f>E123/G39</f>
        <v>41.333333333333336</v>
      </c>
    </row>
    <row r="124" spans="1:9" x14ac:dyDescent="0.3">
      <c r="A124" s="326" t="s">
        <v>30</v>
      </c>
      <c r="B124" s="271"/>
      <c r="C124" s="271"/>
      <c r="D124" s="273"/>
      <c r="E124" s="286"/>
      <c r="F124" s="283"/>
    </row>
    <row r="125" spans="1:9" x14ac:dyDescent="0.3">
      <c r="A125" s="267" t="s">
        <v>180</v>
      </c>
      <c r="B125" s="146">
        <v>0.61539999999999995</v>
      </c>
      <c r="C125" s="146">
        <v>0.48780000000000001</v>
      </c>
      <c r="D125" s="144">
        <f t="shared" ref="D125:D128" si="5">(C125-B125)/B125</f>
        <v>-0.20734481637959043</v>
      </c>
      <c r="E125" s="558"/>
      <c r="F125" s="81">
        <v>0.59</v>
      </c>
    </row>
    <row r="126" spans="1:9" x14ac:dyDescent="0.3">
      <c r="A126" s="267" t="s">
        <v>181</v>
      </c>
      <c r="B126" s="146">
        <v>0.15379999999999999</v>
      </c>
      <c r="C126" s="146">
        <v>0.17069999999999999</v>
      </c>
      <c r="D126" s="144">
        <f t="shared" si="5"/>
        <v>0.10988296488946683</v>
      </c>
      <c r="E126" s="558"/>
      <c r="F126" s="81">
        <v>0.15</v>
      </c>
    </row>
    <row r="127" spans="1:9" x14ac:dyDescent="0.3">
      <c r="A127" s="267" t="s">
        <v>182</v>
      </c>
      <c r="B127" s="146">
        <v>0.03</v>
      </c>
      <c r="C127" s="146">
        <v>0.02</v>
      </c>
      <c r="D127" s="144">
        <f t="shared" si="5"/>
        <v>-0.33333333333333331</v>
      </c>
      <c r="E127" s="558"/>
      <c r="F127" s="81">
        <v>0.01</v>
      </c>
    </row>
    <row r="128" spans="1:9" ht="14.5" thickBot="1" x14ac:dyDescent="0.35">
      <c r="A128" s="327" t="s">
        <v>183</v>
      </c>
      <c r="B128" s="328">
        <v>0.03</v>
      </c>
      <c r="C128" s="328">
        <v>0</v>
      </c>
      <c r="D128" s="144">
        <f t="shared" si="5"/>
        <v>-1</v>
      </c>
      <c r="E128" s="561"/>
      <c r="F128" s="206">
        <v>0.02</v>
      </c>
    </row>
    <row r="129" spans="1:7" ht="57" customHeight="1" thickBot="1" x14ac:dyDescent="0.35">
      <c r="A129" s="786" t="s">
        <v>229</v>
      </c>
      <c r="B129" s="787"/>
      <c r="C129" s="787"/>
      <c r="D129" s="787"/>
      <c r="E129" s="788"/>
      <c r="F129" s="789"/>
    </row>
    <row r="130" spans="1:7" ht="18.75" customHeight="1" x14ac:dyDescent="0.3">
      <c r="A130" s="748" t="s">
        <v>114</v>
      </c>
      <c r="B130" s="749"/>
      <c r="C130" s="749"/>
      <c r="D130" s="749"/>
      <c r="E130" s="749"/>
      <c r="F130" s="750"/>
      <c r="G130" s="17"/>
    </row>
    <row r="131" spans="1:7" ht="14.5" thickBot="1" x14ac:dyDescent="0.35">
      <c r="A131" s="742">
        <v>43435</v>
      </c>
      <c r="B131" s="743"/>
      <c r="C131" s="743"/>
      <c r="D131" s="743"/>
      <c r="E131" s="743"/>
      <c r="F131" s="744"/>
      <c r="G131" s="12"/>
    </row>
    <row r="132" spans="1:7" ht="19.5" customHeight="1" thickBot="1" x14ac:dyDescent="0.35">
      <c r="A132" s="93"/>
      <c r="B132" s="765">
        <v>43405</v>
      </c>
      <c r="C132" s="767">
        <v>43435</v>
      </c>
      <c r="D132" s="774" t="s">
        <v>0</v>
      </c>
      <c r="E132" s="751" t="s">
        <v>210</v>
      </c>
      <c r="F132" s="752"/>
    </row>
    <row r="133" spans="1:7" ht="18.5" thickBot="1" x14ac:dyDescent="0.35">
      <c r="A133" s="92"/>
      <c r="B133" s="766"/>
      <c r="C133" s="768"/>
      <c r="D133" s="775"/>
      <c r="E133" s="56" t="s">
        <v>1</v>
      </c>
      <c r="F133" s="57" t="s">
        <v>15</v>
      </c>
    </row>
    <row r="134" spans="1:7" ht="16" thickBot="1" x14ac:dyDescent="0.35">
      <c r="A134" s="495" t="s">
        <v>106</v>
      </c>
      <c r="B134" s="311"/>
      <c r="C134" s="311"/>
      <c r="D134" s="312"/>
      <c r="E134" s="313"/>
      <c r="F134" s="314"/>
    </row>
    <row r="135" spans="1:7" ht="14.5" thickBot="1" x14ac:dyDescent="0.35">
      <c r="A135" s="307" t="s">
        <v>126</v>
      </c>
      <c r="B135" s="308">
        <v>86</v>
      </c>
      <c r="C135" s="308">
        <v>91</v>
      </c>
      <c r="D135" s="309">
        <f>IF(B135=0,"",(C135-B135)/B135)</f>
        <v>5.8139534883720929E-2</v>
      </c>
      <c r="E135" s="310">
        <v>553</v>
      </c>
      <c r="F135" s="196">
        <f>E135/G39</f>
        <v>92.166666666666671</v>
      </c>
    </row>
    <row r="136" spans="1:7" ht="16" thickBot="1" x14ac:dyDescent="0.35">
      <c r="A136" s="495" t="s">
        <v>107</v>
      </c>
      <c r="B136" s="311"/>
      <c r="C136" s="311"/>
      <c r="D136" s="316"/>
      <c r="E136" s="313"/>
      <c r="F136" s="314"/>
    </row>
    <row r="137" spans="1:7" x14ac:dyDescent="0.3">
      <c r="A137" s="315" t="s">
        <v>104</v>
      </c>
      <c r="B137" s="151">
        <v>4</v>
      </c>
      <c r="C137" s="151">
        <v>2</v>
      </c>
      <c r="D137" s="186">
        <f t="shared" ref="D137:D147" si="6">(C137-B137)/B137</f>
        <v>-0.5</v>
      </c>
      <c r="E137" s="562"/>
      <c r="F137" s="168">
        <v>4</v>
      </c>
    </row>
    <row r="138" spans="1:7" x14ac:dyDescent="0.3">
      <c r="A138" s="274" t="s">
        <v>108</v>
      </c>
      <c r="B138" s="152">
        <v>11</v>
      </c>
      <c r="C138" s="152">
        <v>7</v>
      </c>
      <c r="D138" s="170">
        <f t="shared" si="6"/>
        <v>-0.36363636363636365</v>
      </c>
      <c r="E138" s="563"/>
      <c r="F138" s="165">
        <v>10</v>
      </c>
    </row>
    <row r="139" spans="1:7" x14ac:dyDescent="0.3">
      <c r="A139" s="274" t="s">
        <v>235</v>
      </c>
      <c r="B139" s="152">
        <v>201</v>
      </c>
      <c r="C139" s="152">
        <v>206</v>
      </c>
      <c r="D139" s="170">
        <f t="shared" si="6"/>
        <v>2.4875621890547265E-2</v>
      </c>
      <c r="E139" s="563"/>
      <c r="F139" s="165">
        <v>204</v>
      </c>
    </row>
    <row r="140" spans="1:7" x14ac:dyDescent="0.3">
      <c r="A140" s="274" t="s">
        <v>105</v>
      </c>
      <c r="B140" s="152"/>
      <c r="C140" s="152">
        <v>6</v>
      </c>
      <c r="D140" s="224"/>
      <c r="E140" s="563"/>
      <c r="F140" s="223"/>
    </row>
    <row r="141" spans="1:7" x14ac:dyDescent="0.3">
      <c r="A141" s="149" t="s">
        <v>1</v>
      </c>
      <c r="B141" s="152">
        <v>216</v>
      </c>
      <c r="C141" s="152">
        <v>221</v>
      </c>
      <c r="D141" s="170">
        <f t="shared" si="6"/>
        <v>2.3148148148148147E-2</v>
      </c>
      <c r="E141" s="563"/>
      <c r="F141" s="165">
        <v>218</v>
      </c>
    </row>
    <row r="142" spans="1:7" ht="5.25" customHeight="1" x14ac:dyDescent="0.3">
      <c r="A142" s="149"/>
      <c r="B142" s="152"/>
      <c r="C142" s="152"/>
      <c r="D142" s="224"/>
      <c r="E142" s="124"/>
      <c r="F142" s="223"/>
    </row>
    <row r="143" spans="1:7" x14ac:dyDescent="0.3">
      <c r="A143" s="274" t="s">
        <v>4</v>
      </c>
      <c r="B143" s="152">
        <v>199</v>
      </c>
      <c r="C143" s="152">
        <v>208</v>
      </c>
      <c r="D143" s="170">
        <f t="shared" si="6"/>
        <v>4.5226130653266333E-2</v>
      </c>
      <c r="E143" s="563"/>
      <c r="F143" s="165">
        <v>195</v>
      </c>
    </row>
    <row r="144" spans="1:7" x14ac:dyDescent="0.3">
      <c r="A144" s="274" t="s">
        <v>127</v>
      </c>
      <c r="B144" s="152">
        <v>17</v>
      </c>
      <c r="C144" s="152">
        <v>13</v>
      </c>
      <c r="D144" s="170">
        <f t="shared" si="6"/>
        <v>-0.23529411764705882</v>
      </c>
      <c r="E144" s="563"/>
      <c r="F144" s="165">
        <v>23</v>
      </c>
    </row>
    <row r="145" spans="1:7" x14ac:dyDescent="0.3">
      <c r="A145" s="275" t="s">
        <v>18</v>
      </c>
      <c r="B145" s="155">
        <v>0.11</v>
      </c>
      <c r="C145" s="155">
        <v>0.1</v>
      </c>
      <c r="D145" s="235">
        <f>IF(OR(B145="",C145=""),"",(C145-B145))</f>
        <v>-9.999999999999995E-3</v>
      </c>
      <c r="E145" s="563"/>
      <c r="F145" s="166">
        <v>0.15</v>
      </c>
    </row>
    <row r="146" spans="1:7" x14ac:dyDescent="0.3">
      <c r="A146" s="276" t="s">
        <v>19</v>
      </c>
      <c r="B146" s="156">
        <v>0.89</v>
      </c>
      <c r="C146" s="156">
        <v>0.9</v>
      </c>
      <c r="D146" s="235">
        <f>IF(OR(B146="",C146=""),"",(C146-B146))</f>
        <v>1.0000000000000009E-2</v>
      </c>
      <c r="E146" s="563"/>
      <c r="F146" s="166">
        <v>0.85</v>
      </c>
      <c r="G146" s="222"/>
    </row>
    <row r="147" spans="1:7" ht="14.5" thickBot="1" x14ac:dyDescent="0.35">
      <c r="A147" s="277" t="s">
        <v>20</v>
      </c>
      <c r="B147" s="187">
        <v>730</v>
      </c>
      <c r="C147" s="187">
        <v>761</v>
      </c>
      <c r="D147" s="188">
        <f t="shared" si="6"/>
        <v>4.2465753424657533E-2</v>
      </c>
      <c r="E147" s="237"/>
      <c r="F147" s="177">
        <v>708</v>
      </c>
      <c r="G147" s="222"/>
    </row>
    <row r="148" spans="1:7" ht="16" thickBot="1" x14ac:dyDescent="0.35">
      <c r="A148" s="495" t="s">
        <v>51</v>
      </c>
      <c r="B148" s="318"/>
      <c r="C148" s="318"/>
      <c r="D148" s="319"/>
      <c r="E148" s="320"/>
      <c r="F148" s="321"/>
      <c r="G148" s="222"/>
    </row>
    <row r="149" spans="1:7" x14ac:dyDescent="0.3">
      <c r="A149" s="332" t="s">
        <v>109</v>
      </c>
      <c r="B149" s="329">
        <v>12</v>
      </c>
      <c r="C149" s="329">
        <v>11</v>
      </c>
      <c r="D149" s="220">
        <f>(C149-B149)/B149</f>
        <v>-8.3333333333333329E-2</v>
      </c>
      <c r="E149" s="330">
        <v>98</v>
      </c>
      <c r="F149" s="331">
        <f>E149/G39</f>
        <v>16.333333333333332</v>
      </c>
      <c r="G149" s="222"/>
    </row>
    <row r="150" spans="1:7" ht="4.5" customHeight="1" x14ac:dyDescent="0.3">
      <c r="A150" s="137"/>
      <c r="B150" s="157"/>
      <c r="C150" s="157"/>
      <c r="D150" s="224"/>
      <c r="E150" s="163"/>
      <c r="F150" s="223"/>
      <c r="G150" s="222"/>
    </row>
    <row r="151" spans="1:7" x14ac:dyDescent="0.3">
      <c r="A151" s="137" t="s">
        <v>171</v>
      </c>
      <c r="B151" s="157"/>
      <c r="C151" s="157"/>
      <c r="D151" s="224"/>
      <c r="E151" s="163"/>
      <c r="F151" s="191"/>
      <c r="G151" s="222"/>
    </row>
    <row r="152" spans="1:7" x14ac:dyDescent="0.3">
      <c r="A152" s="275" t="s">
        <v>110</v>
      </c>
      <c r="B152" s="158">
        <v>2</v>
      </c>
      <c r="C152" s="158">
        <v>4</v>
      </c>
      <c r="D152" s="85">
        <f>(C152-B152)/B152</f>
        <v>1</v>
      </c>
      <c r="E152" s="164">
        <v>17</v>
      </c>
      <c r="F152" s="169">
        <f>E152/G39</f>
        <v>2.8333333333333335</v>
      </c>
      <c r="G152" s="222"/>
    </row>
    <row r="153" spans="1:7" x14ac:dyDescent="0.3">
      <c r="A153" s="275" t="s">
        <v>111</v>
      </c>
      <c r="B153" s="158">
        <v>22</v>
      </c>
      <c r="C153" s="158">
        <v>45</v>
      </c>
      <c r="D153" s="170">
        <f t="shared" ref="D153:D155" si="7">(C153-B153)/B153</f>
        <v>1.0454545454545454</v>
      </c>
      <c r="E153" s="236"/>
      <c r="F153" s="165">
        <v>41</v>
      </c>
      <c r="G153" s="222"/>
    </row>
    <row r="154" spans="1:7" x14ac:dyDescent="0.3">
      <c r="A154" s="275" t="s">
        <v>21</v>
      </c>
      <c r="B154" s="158">
        <v>53</v>
      </c>
      <c r="C154" s="158">
        <v>57</v>
      </c>
      <c r="D154" s="170">
        <f t="shared" si="7"/>
        <v>7.5471698113207544E-2</v>
      </c>
      <c r="E154" s="236"/>
      <c r="F154" s="169">
        <v>62</v>
      </c>
      <c r="G154" s="222"/>
    </row>
    <row r="155" spans="1:7" ht="14.5" thickBot="1" x14ac:dyDescent="0.35">
      <c r="A155" s="278" t="s">
        <v>22</v>
      </c>
      <c r="B155" s="189">
        <v>83</v>
      </c>
      <c r="C155" s="189">
        <v>89</v>
      </c>
      <c r="D155" s="188">
        <f t="shared" si="7"/>
        <v>7.2289156626506021E-2</v>
      </c>
      <c r="E155" s="237"/>
      <c r="F155" s="190">
        <v>88</v>
      </c>
      <c r="G155" s="222"/>
    </row>
    <row r="156" spans="1:7" x14ac:dyDescent="0.3">
      <c r="A156" s="714" t="s">
        <v>198</v>
      </c>
      <c r="B156" s="329"/>
      <c r="C156" s="329"/>
      <c r="D156" s="220"/>
      <c r="E156" s="330"/>
      <c r="F156" s="715"/>
      <c r="G156" s="222"/>
    </row>
    <row r="157" spans="1:7" x14ac:dyDescent="0.3">
      <c r="A157" s="275" t="s">
        <v>110</v>
      </c>
      <c r="B157" s="158">
        <v>0</v>
      </c>
      <c r="C157" s="158">
        <v>2</v>
      </c>
      <c r="D157" s="85"/>
      <c r="E157" s="164">
        <v>14</v>
      </c>
      <c r="F157" s="169">
        <f>E157/G39</f>
        <v>2.3333333333333335</v>
      </c>
      <c r="G157" s="222"/>
    </row>
    <row r="158" spans="1:7" x14ac:dyDescent="0.3">
      <c r="A158" s="275" t="s">
        <v>111</v>
      </c>
      <c r="B158" s="158">
        <v>0</v>
      </c>
      <c r="C158" s="158">
        <v>112</v>
      </c>
      <c r="D158" s="85"/>
      <c r="E158" s="236"/>
      <c r="F158" s="169">
        <v>59</v>
      </c>
      <c r="G158" s="222"/>
    </row>
    <row r="159" spans="1:7" x14ac:dyDescent="0.3">
      <c r="A159" s="275" t="s">
        <v>21</v>
      </c>
      <c r="B159" s="158">
        <v>0</v>
      </c>
      <c r="C159" s="158">
        <v>116</v>
      </c>
      <c r="D159" s="85"/>
      <c r="E159" s="236"/>
      <c r="F159" s="169">
        <v>91</v>
      </c>
      <c r="G159" s="222"/>
    </row>
    <row r="160" spans="1:7" ht="14.5" thickBot="1" x14ac:dyDescent="0.35">
      <c r="A160" s="278" t="s">
        <v>22</v>
      </c>
      <c r="B160" s="189">
        <v>0</v>
      </c>
      <c r="C160" s="189">
        <v>119</v>
      </c>
      <c r="D160" s="173"/>
      <c r="E160" s="237"/>
      <c r="F160" s="190">
        <v>136</v>
      </c>
      <c r="G160" s="222"/>
    </row>
    <row r="161" spans="1:9" x14ac:dyDescent="0.3">
      <c r="A161" s="714" t="s">
        <v>234</v>
      </c>
      <c r="B161" s="329"/>
      <c r="C161" s="329"/>
      <c r="D161" s="220"/>
      <c r="E161" s="330"/>
      <c r="F161" s="715"/>
      <c r="G161" s="222"/>
    </row>
    <row r="162" spans="1:9" x14ac:dyDescent="0.3">
      <c r="A162" s="275" t="s">
        <v>110</v>
      </c>
      <c r="B162" s="158">
        <v>10</v>
      </c>
      <c r="C162" s="158">
        <v>5</v>
      </c>
      <c r="D162" s="85">
        <f>(C162-B162)/B162</f>
        <v>-0.5</v>
      </c>
      <c r="E162" s="164">
        <v>67</v>
      </c>
      <c r="F162" s="169">
        <f>E162/G39</f>
        <v>11.166666666666666</v>
      </c>
      <c r="G162" s="222"/>
    </row>
    <row r="163" spans="1:9" x14ac:dyDescent="0.3">
      <c r="A163" s="275" t="s">
        <v>111</v>
      </c>
      <c r="B163" s="158">
        <v>30</v>
      </c>
      <c r="C163" s="158">
        <v>136</v>
      </c>
      <c r="D163" s="85">
        <f t="shared" ref="D163:D165" si="8">(C163-B163)/B163</f>
        <v>3.5333333333333332</v>
      </c>
      <c r="E163" s="236"/>
      <c r="F163" s="169">
        <v>63</v>
      </c>
      <c r="G163" s="222"/>
    </row>
    <row r="164" spans="1:9" x14ac:dyDescent="0.3">
      <c r="A164" s="275" t="s">
        <v>21</v>
      </c>
      <c r="B164" s="158">
        <v>440</v>
      </c>
      <c r="C164" s="158">
        <v>508</v>
      </c>
      <c r="D164" s="85">
        <f t="shared" si="8"/>
        <v>0.15454545454545454</v>
      </c>
      <c r="E164" s="236"/>
      <c r="F164" s="169">
        <v>409</v>
      </c>
      <c r="G164" s="222"/>
    </row>
    <row r="165" spans="1:9" ht="14.5" thickBot="1" x14ac:dyDescent="0.35">
      <c r="A165" s="278" t="s">
        <v>22</v>
      </c>
      <c r="B165" s="189">
        <v>701</v>
      </c>
      <c r="C165" s="189">
        <v>688</v>
      </c>
      <c r="D165" s="173">
        <f t="shared" si="8"/>
        <v>-1.8544935805991442E-2</v>
      </c>
      <c r="E165" s="237"/>
      <c r="F165" s="190">
        <v>683</v>
      </c>
      <c r="G165" s="222"/>
    </row>
    <row r="166" spans="1:9" x14ac:dyDescent="0.3">
      <c r="A166" s="149" t="s">
        <v>199</v>
      </c>
      <c r="B166" s="157"/>
      <c r="C166" s="157"/>
      <c r="D166" s="159"/>
      <c r="E166" s="163"/>
      <c r="F166" s="191"/>
      <c r="G166" s="222"/>
    </row>
    <row r="167" spans="1:9" x14ac:dyDescent="0.3">
      <c r="A167" s="275" t="s">
        <v>110</v>
      </c>
      <c r="B167" s="158">
        <v>0</v>
      </c>
      <c r="C167" s="158">
        <v>0</v>
      </c>
      <c r="D167" s="170">
        <v>0</v>
      </c>
      <c r="E167" s="164">
        <v>0</v>
      </c>
      <c r="F167" s="169">
        <f>E167/G39</f>
        <v>0</v>
      </c>
      <c r="G167" s="222"/>
    </row>
    <row r="168" spans="1:9" x14ac:dyDescent="0.3">
      <c r="A168" s="275" t="s">
        <v>111</v>
      </c>
      <c r="B168" s="158">
        <v>0</v>
      </c>
      <c r="C168" s="158">
        <v>0</v>
      </c>
      <c r="D168" s="170">
        <v>0</v>
      </c>
      <c r="E168" s="236"/>
      <c r="F168" s="169">
        <v>0</v>
      </c>
      <c r="G168" s="222"/>
    </row>
    <row r="169" spans="1:9" x14ac:dyDescent="0.3">
      <c r="A169" s="275" t="s">
        <v>21</v>
      </c>
      <c r="B169" s="158">
        <v>0</v>
      </c>
      <c r="C169" s="158">
        <v>0</v>
      </c>
      <c r="D169" s="170">
        <v>0</v>
      </c>
      <c r="E169" s="236"/>
      <c r="F169" s="169">
        <v>0</v>
      </c>
      <c r="G169" s="222"/>
    </row>
    <row r="170" spans="1:9" ht="14.5" thickBot="1" x14ac:dyDescent="0.35">
      <c r="A170" s="278" t="s">
        <v>22</v>
      </c>
      <c r="B170" s="189">
        <v>0</v>
      </c>
      <c r="C170" s="189">
        <v>0</v>
      </c>
      <c r="D170" s="188">
        <v>0</v>
      </c>
      <c r="E170" s="237"/>
      <c r="F170" s="190">
        <v>0</v>
      </c>
      <c r="G170" s="222"/>
    </row>
    <row r="171" spans="1:9" ht="16" thickBot="1" x14ac:dyDescent="0.35">
      <c r="A171" s="495" t="s">
        <v>6</v>
      </c>
      <c r="B171" s="311"/>
      <c r="C171" s="311"/>
      <c r="D171" s="316"/>
      <c r="E171" s="313"/>
      <c r="F171" s="314"/>
    </row>
    <row r="172" spans="1:9" x14ac:dyDescent="0.3">
      <c r="A172" s="333" t="s">
        <v>7</v>
      </c>
      <c r="B172" s="151">
        <v>874</v>
      </c>
      <c r="C172" s="151">
        <v>879</v>
      </c>
      <c r="D172" s="186">
        <f>(C172-B172)/B172</f>
        <v>5.7208237986270021E-3</v>
      </c>
      <c r="E172" s="171"/>
      <c r="F172" s="172">
        <v>880</v>
      </c>
    </row>
    <row r="173" spans="1:9" ht="14.5" thickBot="1" x14ac:dyDescent="0.35">
      <c r="A173" s="217" t="s">
        <v>112</v>
      </c>
      <c r="B173" s="187">
        <v>856</v>
      </c>
      <c r="C173" s="187">
        <v>859</v>
      </c>
      <c r="D173" s="188">
        <f>(C173-B173)/B173</f>
        <v>3.5046728971962616E-3</v>
      </c>
      <c r="E173" s="176"/>
      <c r="F173" s="177">
        <v>844</v>
      </c>
    </row>
    <row r="174" spans="1:9" ht="14.5" thickBot="1" x14ac:dyDescent="0.35">
      <c r="A174" s="727" t="s">
        <v>233</v>
      </c>
      <c r="B174" s="308">
        <v>955</v>
      </c>
      <c r="C174" s="308">
        <v>966</v>
      </c>
      <c r="D174" s="309">
        <f>(C174-B174)/B174</f>
        <v>1.1518324607329843E-2</v>
      </c>
      <c r="E174" s="310"/>
      <c r="F174" s="196"/>
    </row>
    <row r="175" spans="1:9" ht="16" thickBot="1" x14ac:dyDescent="0.35">
      <c r="A175" s="495" t="s">
        <v>9</v>
      </c>
      <c r="B175" s="311"/>
      <c r="C175" s="311"/>
      <c r="D175" s="316"/>
      <c r="E175" s="313"/>
      <c r="F175" s="314"/>
      <c r="I175" s="664"/>
    </row>
    <row r="176" spans="1:9" x14ac:dyDescent="0.3">
      <c r="A176" s="137" t="s">
        <v>10</v>
      </c>
      <c r="B176" s="151">
        <v>1</v>
      </c>
      <c r="C176" s="151">
        <v>5</v>
      </c>
      <c r="D176" s="170">
        <f>(C176-B176)/B176</f>
        <v>4</v>
      </c>
      <c r="E176" s="163">
        <v>46</v>
      </c>
      <c r="F176" s="168">
        <f>E176/G39</f>
        <v>7.666666666666667</v>
      </c>
    </row>
    <row r="177" spans="1:7" x14ac:dyDescent="0.3">
      <c r="A177" s="150" t="s">
        <v>30</v>
      </c>
      <c r="B177" s="152"/>
      <c r="C177" s="152"/>
      <c r="D177" s="160"/>
      <c r="E177" s="161"/>
      <c r="F177" s="162"/>
    </row>
    <row r="178" spans="1:7" x14ac:dyDescent="0.3">
      <c r="A178" s="275" t="s">
        <v>144</v>
      </c>
      <c r="B178" s="155">
        <v>0</v>
      </c>
      <c r="C178" s="155">
        <v>0.4</v>
      </c>
      <c r="D178" s="224">
        <f>C178-B178</f>
        <v>0.4</v>
      </c>
      <c r="E178" s="563"/>
      <c r="F178" s="166">
        <v>0.23</v>
      </c>
      <c r="G178" s="4"/>
    </row>
    <row r="179" spans="1:7" x14ac:dyDescent="0.3">
      <c r="A179" s="275" t="s">
        <v>145</v>
      </c>
      <c r="B179" s="155">
        <v>1</v>
      </c>
      <c r="C179" s="155">
        <v>0.2</v>
      </c>
      <c r="D179" s="170">
        <f>C179-B179</f>
        <v>-0.8</v>
      </c>
      <c r="E179" s="563"/>
      <c r="F179" s="166">
        <v>0.37</v>
      </c>
    </row>
    <row r="180" spans="1:7" x14ac:dyDescent="0.3">
      <c r="A180" s="275" t="s">
        <v>146</v>
      </c>
      <c r="B180" s="155">
        <v>0</v>
      </c>
      <c r="C180" s="155">
        <v>0.4</v>
      </c>
      <c r="D180" s="170">
        <f>C180-B180</f>
        <v>0.4</v>
      </c>
      <c r="E180" s="563"/>
      <c r="F180" s="166">
        <v>0.32</v>
      </c>
    </row>
    <row r="181" spans="1:7" ht="14.5" thickBot="1" x14ac:dyDescent="0.35">
      <c r="A181" s="279" t="s">
        <v>113</v>
      </c>
      <c r="B181" s="154">
        <v>0</v>
      </c>
      <c r="C181" s="154">
        <v>0</v>
      </c>
      <c r="D181" s="173">
        <f>C181-B181</f>
        <v>0</v>
      </c>
      <c r="E181" s="564"/>
      <c r="F181" s="167">
        <v>0</v>
      </c>
    </row>
    <row r="182" spans="1:7" ht="43.5" customHeight="1" thickBot="1" x14ac:dyDescent="0.35">
      <c r="A182" s="786" t="s">
        <v>230</v>
      </c>
      <c r="B182" s="787"/>
      <c r="C182" s="787"/>
      <c r="D182" s="787"/>
      <c r="E182" s="787"/>
      <c r="F182" s="799"/>
    </row>
    <row r="183" spans="1:7" ht="18.75" customHeight="1" x14ac:dyDescent="0.3">
      <c r="A183" s="776" t="s">
        <v>12</v>
      </c>
      <c r="B183" s="777"/>
      <c r="C183" s="777"/>
      <c r="D183" s="777"/>
      <c r="E183" s="777"/>
      <c r="F183" s="778"/>
    </row>
    <row r="184" spans="1:7" ht="18.75" customHeight="1" thickBot="1" x14ac:dyDescent="0.35">
      <c r="A184" s="742">
        <v>43435</v>
      </c>
      <c r="B184" s="743"/>
      <c r="C184" s="743"/>
      <c r="D184" s="743"/>
      <c r="E184" s="743"/>
      <c r="F184" s="744"/>
    </row>
    <row r="185" spans="1:7" ht="18.75" customHeight="1" thickBot="1" x14ac:dyDescent="0.35">
      <c r="A185" s="91"/>
      <c r="B185" s="765">
        <v>43405</v>
      </c>
      <c r="C185" s="767">
        <v>43435</v>
      </c>
      <c r="D185" s="779" t="s">
        <v>0</v>
      </c>
      <c r="E185" s="751" t="s">
        <v>210</v>
      </c>
      <c r="F185" s="752"/>
    </row>
    <row r="186" spans="1:7" ht="18.75" customHeight="1" thickBot="1" x14ac:dyDescent="0.35">
      <c r="A186" s="92"/>
      <c r="B186" s="766"/>
      <c r="C186" s="768"/>
      <c r="D186" s="780"/>
      <c r="E186" s="46" t="s">
        <v>1</v>
      </c>
      <c r="F186" s="47" t="s">
        <v>15</v>
      </c>
    </row>
    <row r="187" spans="1:7" ht="16" thickBot="1" x14ac:dyDescent="0.35">
      <c r="A187" s="54" t="s">
        <v>184</v>
      </c>
      <c r="B187" s="565"/>
      <c r="C187" s="565"/>
      <c r="D187" s="566"/>
      <c r="E187" s="443"/>
      <c r="F187" s="567"/>
    </row>
    <row r="188" spans="1:7" x14ac:dyDescent="0.3">
      <c r="A188" s="62" t="s">
        <v>2</v>
      </c>
      <c r="B188" s="76">
        <v>28</v>
      </c>
      <c r="C188" s="347">
        <v>20</v>
      </c>
      <c r="D188" s="96">
        <f>(C188-B188)/B188</f>
        <v>-0.2857142857142857</v>
      </c>
      <c r="E188" s="363">
        <v>153</v>
      </c>
      <c r="F188" s="360">
        <f>E188/G39</f>
        <v>25.5</v>
      </c>
    </row>
    <row r="189" spans="1:7" x14ac:dyDescent="0.3">
      <c r="A189" s="346" t="s">
        <v>125</v>
      </c>
      <c r="B189" s="741">
        <v>0.96399999999999997</v>
      </c>
      <c r="C189" s="359">
        <v>0.75</v>
      </c>
      <c r="D189" s="96">
        <f>(C189-B189)/B189</f>
        <v>-0.22199170124481324</v>
      </c>
      <c r="E189" s="554"/>
      <c r="F189" s="361">
        <v>0.89</v>
      </c>
    </row>
    <row r="190" spans="1:7" x14ac:dyDescent="0.3">
      <c r="A190" s="174" t="s">
        <v>197</v>
      </c>
      <c r="B190" s="741">
        <v>3.5700000000000003E-2</v>
      </c>
      <c r="C190" s="359">
        <v>0.25</v>
      </c>
      <c r="D190" s="96">
        <f>(C190-B190)/B190</f>
        <v>6.0028011204481784</v>
      </c>
      <c r="E190" s="568"/>
      <c r="F190" s="361">
        <v>0.11</v>
      </c>
    </row>
    <row r="191" spans="1:7" ht="14.5" thickBot="1" x14ac:dyDescent="0.35">
      <c r="A191" s="37" t="s">
        <v>3</v>
      </c>
      <c r="B191" s="51">
        <v>25</v>
      </c>
      <c r="C191" s="349">
        <v>26</v>
      </c>
      <c r="D191" s="97">
        <f t="shared" ref="D191:D211" si="9">(C191-B191)/B191</f>
        <v>0.04</v>
      </c>
      <c r="E191" s="58">
        <v>138</v>
      </c>
      <c r="F191" s="360">
        <f>E191/G39</f>
        <v>23</v>
      </c>
    </row>
    <row r="192" spans="1:7" ht="16" thickBot="1" x14ac:dyDescent="0.35">
      <c r="A192" s="63" t="s">
        <v>185</v>
      </c>
      <c r="B192" s="444"/>
      <c r="C192" s="444"/>
      <c r="D192" s="539"/>
      <c r="E192" s="569"/>
      <c r="F192" s="446"/>
    </row>
    <row r="193" spans="1:7" x14ac:dyDescent="0.3">
      <c r="A193" s="34" t="s">
        <v>4</v>
      </c>
      <c r="B193" s="76">
        <v>9</v>
      </c>
      <c r="C193" s="347">
        <v>12</v>
      </c>
      <c r="D193" s="96">
        <f>(C193-B193)/B193</f>
        <v>0.33333333333333331</v>
      </c>
      <c r="E193" s="60">
        <v>114</v>
      </c>
      <c r="F193" s="360">
        <f>E193/G39</f>
        <v>19</v>
      </c>
    </row>
    <row r="194" spans="1:7" x14ac:dyDescent="0.3">
      <c r="A194" s="32" t="s">
        <v>5</v>
      </c>
      <c r="B194" s="35">
        <v>1</v>
      </c>
      <c r="C194" s="350">
        <v>0</v>
      </c>
      <c r="D194" s="96">
        <v>-1</v>
      </c>
      <c r="E194" s="55">
        <v>3</v>
      </c>
      <c r="F194" s="360">
        <f>E194/G39</f>
        <v>0.5</v>
      </c>
    </row>
    <row r="195" spans="1:7" x14ac:dyDescent="0.3">
      <c r="A195" s="346" t="s">
        <v>115</v>
      </c>
      <c r="B195" s="146">
        <v>1</v>
      </c>
      <c r="C195" s="348">
        <v>0.91669999999999996</v>
      </c>
      <c r="D195" s="96">
        <f t="shared" ref="D195" si="10">(C195-B195)/B195</f>
        <v>-8.3300000000000041E-2</v>
      </c>
      <c r="E195" s="554"/>
      <c r="F195" s="361">
        <v>0.73</v>
      </c>
    </row>
    <row r="196" spans="1:7" x14ac:dyDescent="0.3">
      <c r="A196" s="174" t="s">
        <v>19</v>
      </c>
      <c r="B196" s="146">
        <v>0</v>
      </c>
      <c r="C196" s="348">
        <v>0.08</v>
      </c>
      <c r="D196" s="96">
        <v>8.3000000000000004E-2</v>
      </c>
      <c r="E196" s="554"/>
      <c r="F196" s="361">
        <v>0.27</v>
      </c>
    </row>
    <row r="197" spans="1:7" x14ac:dyDescent="0.3">
      <c r="A197" s="32" t="s">
        <v>35</v>
      </c>
      <c r="B197" s="35">
        <v>0</v>
      </c>
      <c r="C197" s="350">
        <v>0</v>
      </c>
      <c r="D197" s="96">
        <v>0</v>
      </c>
      <c r="E197" s="55">
        <v>0</v>
      </c>
      <c r="F197" s="360">
        <v>0</v>
      </c>
    </row>
    <row r="198" spans="1:7" x14ac:dyDescent="0.3">
      <c r="A198" s="28" t="s">
        <v>116</v>
      </c>
      <c r="B198" s="35">
        <v>0</v>
      </c>
      <c r="C198" s="350">
        <v>0</v>
      </c>
      <c r="D198" s="96">
        <v>0</v>
      </c>
      <c r="E198" s="553"/>
      <c r="F198" s="360">
        <v>0</v>
      </c>
    </row>
    <row r="199" spans="1:7" x14ac:dyDescent="0.3">
      <c r="A199" s="32" t="s">
        <v>196</v>
      </c>
      <c r="B199" s="35">
        <v>10</v>
      </c>
      <c r="C199" s="350">
        <v>12</v>
      </c>
      <c r="D199" s="96">
        <f>(C199-B199)/B199</f>
        <v>0.2</v>
      </c>
      <c r="E199" s="553"/>
      <c r="F199" s="360">
        <v>20</v>
      </c>
    </row>
    <row r="200" spans="1:7" x14ac:dyDescent="0.3">
      <c r="A200" s="28" t="s">
        <v>95</v>
      </c>
      <c r="B200" s="146">
        <v>1</v>
      </c>
      <c r="C200" s="348">
        <v>0.91669999999999996</v>
      </c>
      <c r="D200" s="96">
        <f>C200-B200</f>
        <v>-8.3300000000000041E-2</v>
      </c>
      <c r="E200" s="570"/>
      <c r="F200" s="361">
        <v>0.73</v>
      </c>
    </row>
    <row r="201" spans="1:7" x14ac:dyDescent="0.3">
      <c r="A201" s="28" t="s">
        <v>96</v>
      </c>
      <c r="B201" s="146">
        <v>0</v>
      </c>
      <c r="C201" s="348">
        <v>8.3299999999999999E-2</v>
      </c>
      <c r="D201" s="96">
        <f>C201-B201</f>
        <v>8.3299999999999999E-2</v>
      </c>
      <c r="E201" s="570"/>
      <c r="F201" s="361">
        <v>0.27</v>
      </c>
    </row>
    <row r="202" spans="1:7" x14ac:dyDescent="0.3">
      <c r="A202" s="27" t="s">
        <v>20</v>
      </c>
      <c r="B202" s="35">
        <v>86</v>
      </c>
      <c r="C202" s="350">
        <v>117</v>
      </c>
      <c r="D202" s="98">
        <f t="shared" ref="D202:D203" si="11">(C202-B202)/B202</f>
        <v>0.36046511627906974</v>
      </c>
      <c r="E202" s="570"/>
      <c r="F202" s="360">
        <v>137</v>
      </c>
    </row>
    <row r="203" spans="1:7" ht="14.5" thickBot="1" x14ac:dyDescent="0.35">
      <c r="A203" s="27" t="s">
        <v>200</v>
      </c>
      <c r="B203" s="51">
        <v>51</v>
      </c>
      <c r="C203" s="349">
        <v>54</v>
      </c>
      <c r="D203" s="98">
        <f t="shared" si="11"/>
        <v>5.8823529411764705E-2</v>
      </c>
      <c r="E203" s="571"/>
      <c r="F203" s="66">
        <v>71</v>
      </c>
    </row>
    <row r="204" spans="1:7" ht="16" thickBot="1" x14ac:dyDescent="0.35">
      <c r="A204" s="63" t="s">
        <v>186</v>
      </c>
      <c r="B204" s="444"/>
      <c r="C204" s="444"/>
      <c r="D204" s="539"/>
      <c r="E204" s="569"/>
      <c r="F204" s="446"/>
    </row>
    <row r="205" spans="1:7" x14ac:dyDescent="0.3">
      <c r="A205" s="70" t="s">
        <v>193</v>
      </c>
      <c r="B205" s="76">
        <v>9</v>
      </c>
      <c r="C205" s="347">
        <v>3</v>
      </c>
      <c r="D205" s="96">
        <f t="shared" si="9"/>
        <v>-0.66666666666666663</v>
      </c>
      <c r="E205" s="60">
        <v>52</v>
      </c>
      <c r="F205" s="360">
        <f>E205/G39</f>
        <v>8.6666666666666661</v>
      </c>
    </row>
    <row r="206" spans="1:7" ht="14.25" customHeight="1" thickBot="1" x14ac:dyDescent="0.35">
      <c r="A206" s="334" t="s">
        <v>194</v>
      </c>
      <c r="B206" s="51">
        <v>43</v>
      </c>
      <c r="C206" s="349">
        <v>62</v>
      </c>
      <c r="D206" s="97">
        <f t="shared" si="9"/>
        <v>0.44186046511627908</v>
      </c>
      <c r="E206" s="118"/>
      <c r="F206" s="66">
        <v>87</v>
      </c>
      <c r="G206" s="16"/>
    </row>
    <row r="207" spans="1:7" ht="16" thickBot="1" x14ac:dyDescent="0.35">
      <c r="A207" s="64" t="s">
        <v>6</v>
      </c>
      <c r="B207" s="444"/>
      <c r="C207" s="444"/>
      <c r="D207" s="539"/>
      <c r="E207" s="569"/>
      <c r="F207" s="446"/>
      <c r="G207" s="17"/>
    </row>
    <row r="208" spans="1:7" ht="14.25" customHeight="1" x14ac:dyDescent="0.3">
      <c r="A208" s="111" t="s">
        <v>7</v>
      </c>
      <c r="B208" s="76">
        <v>331</v>
      </c>
      <c r="C208" s="347">
        <v>331</v>
      </c>
      <c r="D208" s="96">
        <f t="shared" si="9"/>
        <v>0</v>
      </c>
      <c r="E208" s="572"/>
      <c r="F208" s="360">
        <v>322</v>
      </c>
      <c r="G208" s="13"/>
    </row>
    <row r="209" spans="1:7" ht="14.25" customHeight="1" thickBot="1" x14ac:dyDescent="0.35">
      <c r="A209" s="112" t="s">
        <v>8</v>
      </c>
      <c r="B209" s="51">
        <v>316</v>
      </c>
      <c r="C209" s="349">
        <v>308</v>
      </c>
      <c r="D209" s="97">
        <f t="shared" si="9"/>
        <v>-2.5316455696202531E-2</v>
      </c>
      <c r="E209" s="571"/>
      <c r="F209" s="360">
        <v>322</v>
      </c>
    </row>
    <row r="210" spans="1:7" ht="16" thickBot="1" x14ac:dyDescent="0.35">
      <c r="A210" s="63" t="s">
        <v>9</v>
      </c>
      <c r="B210" s="444"/>
      <c r="C210" s="444"/>
      <c r="D210" s="539"/>
      <c r="E210" s="569"/>
      <c r="F210" s="446"/>
    </row>
    <row r="211" spans="1:7" ht="14.25" customHeight="1" thickBot="1" x14ac:dyDescent="0.35">
      <c r="A211" s="23" t="s">
        <v>10</v>
      </c>
      <c r="B211" s="496">
        <v>9</v>
      </c>
      <c r="C211" s="496">
        <v>10</v>
      </c>
      <c r="D211" s="97">
        <f t="shared" si="9"/>
        <v>0.1111111111111111</v>
      </c>
      <c r="E211" s="67">
        <v>58</v>
      </c>
      <c r="F211" s="362">
        <f>E211/G39</f>
        <v>9.6666666666666661</v>
      </c>
    </row>
    <row r="212" spans="1:7" ht="30" customHeight="1" x14ac:dyDescent="0.3">
      <c r="A212" s="762" t="s">
        <v>231</v>
      </c>
      <c r="B212" s="763"/>
      <c r="C212" s="763"/>
      <c r="D212" s="763"/>
      <c r="E212" s="763"/>
      <c r="F212" s="764"/>
    </row>
    <row r="213" spans="1:7" ht="14.5" thickBot="1" x14ac:dyDescent="0.35">
      <c r="A213" s="6"/>
      <c r="B213" s="2"/>
      <c r="C213" s="2"/>
      <c r="D213" s="2"/>
      <c r="E213" s="2"/>
      <c r="F213" s="3"/>
    </row>
    <row r="214" spans="1:7" ht="18.75" customHeight="1" x14ac:dyDescent="0.3">
      <c r="A214" s="748" t="s">
        <v>13</v>
      </c>
      <c r="B214" s="749"/>
      <c r="C214" s="749"/>
      <c r="D214" s="749"/>
      <c r="E214" s="749"/>
      <c r="F214" s="750"/>
    </row>
    <row r="215" spans="1:7" ht="18.75" customHeight="1" thickBot="1" x14ac:dyDescent="0.35">
      <c r="A215" s="742">
        <v>43435</v>
      </c>
      <c r="B215" s="743"/>
      <c r="C215" s="743"/>
      <c r="D215" s="743"/>
      <c r="E215" s="743"/>
      <c r="F215" s="744"/>
    </row>
    <row r="216" spans="1:7" ht="18.75" customHeight="1" thickBot="1" x14ac:dyDescent="0.35">
      <c r="A216" s="93"/>
      <c r="B216" s="765">
        <v>43405</v>
      </c>
      <c r="C216" s="767">
        <v>43435</v>
      </c>
      <c r="D216" s="805" t="s">
        <v>0</v>
      </c>
      <c r="E216" s="751" t="s">
        <v>210</v>
      </c>
      <c r="F216" s="752"/>
    </row>
    <row r="217" spans="1:7" ht="18.75" customHeight="1" thickBot="1" x14ac:dyDescent="0.35">
      <c r="A217" s="497"/>
      <c r="B217" s="766"/>
      <c r="C217" s="768"/>
      <c r="D217" s="806"/>
      <c r="E217" s="19" t="s">
        <v>1</v>
      </c>
      <c r="F217" s="14" t="s">
        <v>15</v>
      </c>
    </row>
    <row r="218" spans="1:7" ht="16" thickBot="1" x14ac:dyDescent="0.35">
      <c r="A218" s="54" t="s">
        <v>184</v>
      </c>
      <c r="B218" s="565"/>
      <c r="C218" s="565"/>
      <c r="D218" s="573"/>
      <c r="E218" s="443"/>
      <c r="F218" s="526"/>
      <c r="G218" s="222"/>
    </row>
    <row r="219" spans="1:7" x14ac:dyDescent="0.3">
      <c r="A219" s="62" t="s">
        <v>2</v>
      </c>
      <c r="B219" s="737">
        <v>4</v>
      </c>
      <c r="C219" s="364">
        <v>2</v>
      </c>
      <c r="D219" s="87">
        <f>(C219-B219)/B219</f>
        <v>-0.5</v>
      </c>
      <c r="E219" s="369">
        <v>25</v>
      </c>
      <c r="F219" s="65">
        <f>E219/G39</f>
        <v>4.166666666666667</v>
      </c>
    </row>
    <row r="220" spans="1:7" x14ac:dyDescent="0.3">
      <c r="A220" s="346" t="s">
        <v>125</v>
      </c>
      <c r="B220" s="146">
        <v>1</v>
      </c>
      <c r="C220" s="365">
        <v>1</v>
      </c>
      <c r="D220" s="87">
        <f>(C220-B220)/B220</f>
        <v>0</v>
      </c>
      <c r="E220" s="574"/>
      <c r="F220" s="139">
        <v>0.95</v>
      </c>
    </row>
    <row r="221" spans="1:7" x14ac:dyDescent="0.3">
      <c r="A221" s="174" t="s">
        <v>197</v>
      </c>
      <c r="B221" s="738">
        <v>0</v>
      </c>
      <c r="C221" s="366">
        <v>0</v>
      </c>
      <c r="D221" s="87">
        <v>0</v>
      </c>
      <c r="E221" s="575"/>
      <c r="F221" s="139">
        <v>0.05</v>
      </c>
    </row>
    <row r="222" spans="1:7" ht="14.5" thickBot="1" x14ac:dyDescent="0.35">
      <c r="A222" s="69" t="s">
        <v>3</v>
      </c>
      <c r="B222" s="739">
        <v>0</v>
      </c>
      <c r="C222" s="367">
        <v>2</v>
      </c>
      <c r="D222" s="90">
        <v>2</v>
      </c>
      <c r="E222" s="370">
        <v>14</v>
      </c>
      <c r="F222" s="65">
        <f>E222/G39</f>
        <v>2.3333333333333335</v>
      </c>
    </row>
    <row r="223" spans="1:7" ht="16" thickBot="1" x14ac:dyDescent="0.35">
      <c r="A223" s="63" t="s">
        <v>185</v>
      </c>
      <c r="B223" s="565"/>
      <c r="C223" s="565"/>
      <c r="D223" s="576"/>
      <c r="E223" s="443"/>
      <c r="F223" s="577"/>
    </row>
    <row r="224" spans="1:7" x14ac:dyDescent="0.3">
      <c r="A224" s="34" t="s">
        <v>4</v>
      </c>
      <c r="B224" s="737">
        <v>20</v>
      </c>
      <c r="C224" s="364">
        <v>12</v>
      </c>
      <c r="D224" s="87">
        <f>(C224-B224)/B224</f>
        <v>-0.4</v>
      </c>
      <c r="E224" s="369">
        <v>94</v>
      </c>
      <c r="F224" s="65">
        <f>E224/G39</f>
        <v>15.666666666666666</v>
      </c>
    </row>
    <row r="225" spans="1:11" x14ac:dyDescent="0.3">
      <c r="A225" s="32" t="s">
        <v>5</v>
      </c>
      <c r="B225" s="693">
        <v>2</v>
      </c>
      <c r="C225" s="368">
        <v>4</v>
      </c>
      <c r="D225" s="87">
        <f>(C225-B225)/B225</f>
        <v>1</v>
      </c>
      <c r="E225" s="371">
        <v>10</v>
      </c>
      <c r="F225" s="65">
        <f>E225/G39</f>
        <v>1.6666666666666667</v>
      </c>
    </row>
    <row r="226" spans="1:11" x14ac:dyDescent="0.3">
      <c r="A226" s="346" t="s">
        <v>115</v>
      </c>
      <c r="B226" s="146">
        <v>0.13639999999999999</v>
      </c>
      <c r="C226" s="365">
        <v>0.1875</v>
      </c>
      <c r="D226" s="87">
        <f t="shared" ref="D226:D234" si="12">(C226-B226)/B226</f>
        <v>0.37463343108504404</v>
      </c>
      <c r="E226" s="578"/>
      <c r="F226" s="139">
        <v>0.24</v>
      </c>
    </row>
    <row r="227" spans="1:11" x14ac:dyDescent="0.3">
      <c r="A227" s="174" t="s">
        <v>19</v>
      </c>
      <c r="B227" s="146">
        <v>0.86360000000000003</v>
      </c>
      <c r="C227" s="365">
        <v>0.8125</v>
      </c>
      <c r="D227" s="87">
        <f t="shared" si="12"/>
        <v>-5.9170912459472015E-2</v>
      </c>
      <c r="E227" s="578"/>
      <c r="F227" s="139">
        <v>0.76</v>
      </c>
    </row>
    <row r="228" spans="1:11" x14ac:dyDescent="0.3">
      <c r="A228" s="32" t="s">
        <v>35</v>
      </c>
      <c r="B228" s="693">
        <v>0</v>
      </c>
      <c r="C228" s="368">
        <v>0</v>
      </c>
      <c r="D228" s="87">
        <v>0</v>
      </c>
      <c r="E228" s="371">
        <v>0</v>
      </c>
      <c r="F228" s="65">
        <f>E228/G39</f>
        <v>0</v>
      </c>
    </row>
    <row r="229" spans="1:11" x14ac:dyDescent="0.3">
      <c r="A229" s="28" t="s">
        <v>116</v>
      </c>
      <c r="B229" s="693">
        <v>0</v>
      </c>
      <c r="C229" s="368">
        <v>0</v>
      </c>
      <c r="D229" s="87">
        <v>0</v>
      </c>
      <c r="E229" s="574"/>
      <c r="F229" s="65">
        <v>0</v>
      </c>
    </row>
    <row r="230" spans="1:11" x14ac:dyDescent="0.3">
      <c r="A230" s="32" t="s">
        <v>196</v>
      </c>
      <c r="B230" s="693">
        <v>22</v>
      </c>
      <c r="C230" s="368">
        <v>16</v>
      </c>
      <c r="D230" s="87">
        <f t="shared" si="12"/>
        <v>-0.27272727272727271</v>
      </c>
      <c r="E230" s="574"/>
      <c r="F230" s="65">
        <v>17</v>
      </c>
    </row>
    <row r="231" spans="1:11" x14ac:dyDescent="0.3">
      <c r="A231" s="28" t="s">
        <v>95</v>
      </c>
      <c r="B231" s="146">
        <v>0.13639999999999999</v>
      </c>
      <c r="C231" s="365">
        <v>0.1875</v>
      </c>
      <c r="D231" s="87">
        <f t="shared" si="12"/>
        <v>0.37463343108504404</v>
      </c>
      <c r="E231" s="574"/>
      <c r="F231" s="139">
        <v>0.24</v>
      </c>
    </row>
    <row r="232" spans="1:11" x14ac:dyDescent="0.3">
      <c r="A232" s="28" t="s">
        <v>96</v>
      </c>
      <c r="B232" s="146">
        <v>0.86360000000000003</v>
      </c>
      <c r="C232" s="365">
        <v>0.8125</v>
      </c>
      <c r="D232" s="87">
        <f t="shared" si="12"/>
        <v>-5.9170912459472015E-2</v>
      </c>
      <c r="E232" s="574"/>
      <c r="F232" s="139">
        <v>0.76</v>
      </c>
    </row>
    <row r="233" spans="1:11" x14ac:dyDescent="0.3">
      <c r="A233" s="27" t="s">
        <v>20</v>
      </c>
      <c r="B233" s="693">
        <v>351</v>
      </c>
      <c r="C233" s="368">
        <v>319</v>
      </c>
      <c r="D233" s="87">
        <f t="shared" si="12"/>
        <v>-9.1168091168091173E-2</v>
      </c>
      <c r="E233" s="574"/>
      <c r="F233" s="65">
        <v>313</v>
      </c>
    </row>
    <row r="234" spans="1:11" ht="14.5" thickBot="1" x14ac:dyDescent="0.35">
      <c r="A234" s="69" t="s">
        <v>201</v>
      </c>
      <c r="B234" s="739">
        <v>169</v>
      </c>
      <c r="C234" s="367">
        <v>174</v>
      </c>
      <c r="D234" s="87">
        <f t="shared" si="12"/>
        <v>2.9585798816568046E-2</v>
      </c>
      <c r="E234" s="579"/>
      <c r="F234" s="65">
        <v>162</v>
      </c>
    </row>
    <row r="235" spans="1:11" ht="16" thickBot="1" x14ac:dyDescent="0.35">
      <c r="A235" s="63" t="s">
        <v>186</v>
      </c>
      <c r="B235" s="565"/>
      <c r="C235" s="565"/>
      <c r="D235" s="576"/>
      <c r="E235" s="443"/>
      <c r="F235" s="577"/>
    </row>
    <row r="236" spans="1:11" ht="15" customHeight="1" x14ac:dyDescent="0.3">
      <c r="A236" s="70" t="s">
        <v>193</v>
      </c>
      <c r="B236" s="737">
        <v>0</v>
      </c>
      <c r="C236" s="364">
        <v>6</v>
      </c>
      <c r="D236" s="87"/>
      <c r="E236" s="369">
        <v>7</v>
      </c>
      <c r="F236" s="65">
        <f>E236/G39</f>
        <v>1.1666666666666667</v>
      </c>
      <c r="G236" s="16"/>
      <c r="H236" s="16"/>
      <c r="I236" s="16"/>
      <c r="J236" s="15"/>
      <c r="K236" s="15"/>
    </row>
    <row r="237" spans="1:11" ht="14.5" thickBot="1" x14ac:dyDescent="0.35">
      <c r="A237" s="338" t="s">
        <v>194</v>
      </c>
      <c r="B237" s="739">
        <v>0</v>
      </c>
      <c r="C237" s="367">
        <v>174</v>
      </c>
      <c r="D237" s="90"/>
      <c r="E237" s="579"/>
      <c r="F237" s="102">
        <v>148</v>
      </c>
      <c r="G237" s="18"/>
      <c r="H237" s="18"/>
      <c r="I237" s="18"/>
      <c r="J237" s="15"/>
      <c r="K237" s="15"/>
    </row>
    <row r="238" spans="1:11" ht="16" thickBot="1" x14ac:dyDescent="0.35">
      <c r="A238" s="64" t="s">
        <v>6</v>
      </c>
      <c r="B238" s="565"/>
      <c r="C238" s="565"/>
      <c r="D238" s="576"/>
      <c r="E238" s="443"/>
      <c r="F238" s="577"/>
      <c r="G238" s="22"/>
      <c r="H238" s="22"/>
      <c r="I238" s="22"/>
      <c r="J238" s="15"/>
      <c r="K238" s="15"/>
    </row>
    <row r="239" spans="1:11" x14ac:dyDescent="0.3">
      <c r="A239" s="111" t="s">
        <v>7</v>
      </c>
      <c r="B239" s="737">
        <v>100</v>
      </c>
      <c r="C239" s="364">
        <v>100</v>
      </c>
      <c r="D239" s="87">
        <f>(C239-B239)/B239</f>
        <v>0</v>
      </c>
      <c r="E239" s="580"/>
      <c r="F239" s="103">
        <v>107</v>
      </c>
    </row>
    <row r="240" spans="1:11" ht="14.5" thickBot="1" x14ac:dyDescent="0.35">
      <c r="A240" s="339" t="s">
        <v>8</v>
      </c>
      <c r="B240" s="739">
        <v>99</v>
      </c>
      <c r="C240" s="367">
        <v>100</v>
      </c>
      <c r="D240" s="90">
        <f>(C240-B240)/B240</f>
        <v>1.0101010101010102E-2</v>
      </c>
      <c r="E240" s="579"/>
      <c r="F240" s="102">
        <v>107</v>
      </c>
    </row>
    <row r="241" spans="1:6" ht="16" thickBot="1" x14ac:dyDescent="0.35">
      <c r="A241" s="63" t="s">
        <v>9</v>
      </c>
      <c r="B241" s="565"/>
      <c r="C241" s="565"/>
      <c r="D241" s="576"/>
      <c r="E241" s="443"/>
      <c r="F241" s="577"/>
    </row>
    <row r="242" spans="1:6" ht="14.5" thickBot="1" x14ac:dyDescent="0.35">
      <c r="A242" s="340" t="s">
        <v>14</v>
      </c>
      <c r="B242" s="740">
        <v>1</v>
      </c>
      <c r="C242" s="498">
        <v>4</v>
      </c>
      <c r="D242" s="90">
        <f>(C242-B242)/B242</f>
        <v>3</v>
      </c>
      <c r="E242" s="499">
        <v>30</v>
      </c>
      <c r="F242" s="68">
        <f>E242/G39</f>
        <v>5</v>
      </c>
    </row>
    <row r="243" spans="1:6" ht="28.5" customHeight="1" x14ac:dyDescent="0.3">
      <c r="A243" s="762" t="s">
        <v>232</v>
      </c>
      <c r="B243" s="763"/>
      <c r="C243" s="763"/>
      <c r="D243" s="763"/>
      <c r="E243" s="763"/>
      <c r="F243" s="764"/>
    </row>
    <row r="244" spans="1:6" ht="14.5" thickBot="1" x14ac:dyDescent="0.35">
      <c r="A244" s="1"/>
      <c r="B244" s="2"/>
      <c r="C244" s="2"/>
      <c r="D244" s="2"/>
      <c r="E244" s="2"/>
      <c r="F244" s="3"/>
    </row>
    <row r="245" spans="1:6" ht="18.75" customHeight="1" x14ac:dyDescent="0.3">
      <c r="A245" s="771" t="s">
        <v>165</v>
      </c>
      <c r="B245" s="772"/>
      <c r="C245" s="772"/>
      <c r="D245" s="772"/>
      <c r="E245" s="772"/>
      <c r="F245" s="773"/>
    </row>
    <row r="246" spans="1:6" ht="18.75" customHeight="1" thickBot="1" x14ac:dyDescent="0.35">
      <c r="A246" s="742">
        <v>43435</v>
      </c>
      <c r="B246" s="743"/>
      <c r="C246" s="743"/>
      <c r="D246" s="743"/>
      <c r="E246" s="743"/>
      <c r="F246" s="744"/>
    </row>
    <row r="247" spans="1:6" ht="18.75" customHeight="1" thickBot="1" x14ac:dyDescent="0.35">
      <c r="A247" s="500"/>
      <c r="B247" s="765">
        <v>43405</v>
      </c>
      <c r="C247" s="767">
        <v>43435</v>
      </c>
      <c r="D247" s="769" t="s">
        <v>0</v>
      </c>
      <c r="E247" s="751" t="s">
        <v>210</v>
      </c>
      <c r="F247" s="752"/>
    </row>
    <row r="248" spans="1:6" ht="18.75" customHeight="1" thickBot="1" x14ac:dyDescent="0.35">
      <c r="A248" s="501"/>
      <c r="B248" s="766"/>
      <c r="C248" s="768"/>
      <c r="D248" s="770"/>
      <c r="E248" s="341" t="s">
        <v>1</v>
      </c>
      <c r="F248" s="342" t="s">
        <v>15</v>
      </c>
    </row>
    <row r="249" spans="1:6" ht="16" thickBot="1" x14ac:dyDescent="0.35">
      <c r="A249" s="502" t="s">
        <v>16</v>
      </c>
      <c r="B249" s="379"/>
      <c r="C249" s="379"/>
      <c r="D249" s="343"/>
      <c r="E249" s="344"/>
      <c r="F249" s="388"/>
    </row>
    <row r="250" spans="1:6" ht="14.5" thickBot="1" x14ac:dyDescent="0.35">
      <c r="A250" s="345" t="s">
        <v>148</v>
      </c>
      <c r="B250" s="380">
        <v>32</v>
      </c>
      <c r="C250" s="380">
        <v>40</v>
      </c>
      <c r="D250" s="372">
        <f>(C250-B250)/B250</f>
        <v>0.25</v>
      </c>
      <c r="E250" s="386">
        <v>293</v>
      </c>
      <c r="F250" s="128">
        <f>E250/G39</f>
        <v>48.833333333333336</v>
      </c>
    </row>
    <row r="251" spans="1:6" ht="16" thickBot="1" x14ac:dyDescent="0.35">
      <c r="A251" s="502" t="s">
        <v>107</v>
      </c>
      <c r="B251" s="379"/>
      <c r="C251" s="379"/>
      <c r="D251" s="343"/>
      <c r="E251" s="344"/>
      <c r="F251" s="388"/>
    </row>
    <row r="252" spans="1:6" x14ac:dyDescent="0.3">
      <c r="A252" s="245" t="s">
        <v>129</v>
      </c>
      <c r="B252" s="381">
        <v>442</v>
      </c>
      <c r="C252" s="381">
        <v>444</v>
      </c>
      <c r="D252" s="373">
        <f t="shared" ref="D252:D266" si="13">(C252-B252)/B252</f>
        <v>4.5248868778280547E-3</v>
      </c>
      <c r="E252" s="581"/>
      <c r="F252" s="168">
        <v>458</v>
      </c>
    </row>
    <row r="253" spans="1:6" x14ac:dyDescent="0.3">
      <c r="A253" s="246" t="s">
        <v>149</v>
      </c>
      <c r="B253" s="381">
        <v>27</v>
      </c>
      <c r="C253" s="381">
        <v>26</v>
      </c>
      <c r="D253" s="373">
        <f t="shared" si="13"/>
        <v>-3.7037037037037035E-2</v>
      </c>
      <c r="E253" s="582"/>
      <c r="F253" s="168">
        <v>25</v>
      </c>
    </row>
    <row r="254" spans="1:6" x14ac:dyDescent="0.3">
      <c r="A254" s="246" t="s">
        <v>150</v>
      </c>
      <c r="B254" s="381">
        <v>126</v>
      </c>
      <c r="C254" s="381">
        <v>134</v>
      </c>
      <c r="D254" s="373">
        <f t="shared" si="13"/>
        <v>6.3492063492063489E-2</v>
      </c>
      <c r="E254" s="582"/>
      <c r="F254" s="168">
        <v>138</v>
      </c>
    </row>
    <row r="255" spans="1:6" x14ac:dyDescent="0.3">
      <c r="A255" s="246" t="s">
        <v>151</v>
      </c>
      <c r="B255" s="381">
        <v>51</v>
      </c>
      <c r="C255" s="381">
        <v>54</v>
      </c>
      <c r="D255" s="373">
        <f>(C255-B255)/B255</f>
        <v>5.8823529411764705E-2</v>
      </c>
      <c r="E255" s="582"/>
      <c r="F255" s="168">
        <v>55</v>
      </c>
    </row>
    <row r="256" spans="1:6" x14ac:dyDescent="0.3">
      <c r="A256" s="246" t="s">
        <v>236</v>
      </c>
      <c r="B256" s="381">
        <v>0</v>
      </c>
      <c r="C256" s="381">
        <v>0</v>
      </c>
      <c r="D256" s="373">
        <v>0</v>
      </c>
      <c r="E256" s="582"/>
      <c r="F256" s="168">
        <v>0</v>
      </c>
    </row>
    <row r="257" spans="1:6" x14ac:dyDescent="0.3">
      <c r="A257" s="246" t="s">
        <v>152</v>
      </c>
      <c r="B257" s="381">
        <v>2</v>
      </c>
      <c r="C257" s="381">
        <v>0</v>
      </c>
      <c r="D257" s="373">
        <f t="shared" si="13"/>
        <v>-1</v>
      </c>
      <c r="E257" s="582"/>
      <c r="F257" s="168">
        <v>1</v>
      </c>
    </row>
    <row r="258" spans="1:6" x14ac:dyDescent="0.3">
      <c r="A258" s="246" t="s">
        <v>153</v>
      </c>
      <c r="B258" s="381">
        <v>0</v>
      </c>
      <c r="C258" s="381">
        <v>0</v>
      </c>
      <c r="D258" s="373">
        <v>0</v>
      </c>
      <c r="E258" s="582"/>
      <c r="F258" s="168">
        <v>0</v>
      </c>
    </row>
    <row r="259" spans="1:6" x14ac:dyDescent="0.3">
      <c r="A259" s="246" t="s">
        <v>154</v>
      </c>
      <c r="B259" s="381">
        <v>8</v>
      </c>
      <c r="C259" s="381">
        <v>10</v>
      </c>
      <c r="D259" s="373">
        <f>(C259-B259)/B259</f>
        <v>0.25</v>
      </c>
      <c r="E259" s="582"/>
      <c r="F259" s="168">
        <v>9</v>
      </c>
    </row>
    <row r="260" spans="1:6" x14ac:dyDescent="0.3">
      <c r="A260" s="246" t="s">
        <v>155</v>
      </c>
      <c r="B260" s="381">
        <v>0</v>
      </c>
      <c r="C260" s="381">
        <v>0</v>
      </c>
      <c r="D260" s="373">
        <v>0</v>
      </c>
      <c r="E260" s="582"/>
      <c r="F260" s="168">
        <v>0</v>
      </c>
    </row>
    <row r="261" spans="1:6" x14ac:dyDescent="0.3">
      <c r="A261" s="246" t="s">
        <v>156</v>
      </c>
      <c r="B261" s="381">
        <v>194</v>
      </c>
      <c r="C261" s="381">
        <v>191</v>
      </c>
      <c r="D261" s="374">
        <f>(C261-B261)/B261</f>
        <v>-1.5463917525773196E-2</v>
      </c>
      <c r="E261" s="582"/>
      <c r="F261" s="168">
        <v>208</v>
      </c>
    </row>
    <row r="262" spans="1:6" x14ac:dyDescent="0.3">
      <c r="A262" s="246" t="s">
        <v>157</v>
      </c>
      <c r="B262" s="381">
        <v>34</v>
      </c>
      <c r="C262" s="381">
        <v>29</v>
      </c>
      <c r="D262" s="373">
        <f t="shared" si="13"/>
        <v>-0.14705882352941177</v>
      </c>
      <c r="E262" s="582"/>
      <c r="F262" s="168">
        <v>31</v>
      </c>
    </row>
    <row r="263" spans="1:6" ht="14.5" thickBot="1" x14ac:dyDescent="0.35">
      <c r="A263" s="249" t="s">
        <v>100</v>
      </c>
      <c r="B263" s="380">
        <v>360</v>
      </c>
      <c r="C263" s="380">
        <v>372</v>
      </c>
      <c r="D263" s="375">
        <f t="shared" si="13"/>
        <v>3.3333333333333333E-2</v>
      </c>
      <c r="E263" s="583"/>
      <c r="F263" s="40">
        <v>366</v>
      </c>
    </row>
    <row r="264" spans="1:6" ht="16" thickBot="1" x14ac:dyDescent="0.35">
      <c r="A264" s="502" t="s">
        <v>6</v>
      </c>
      <c r="B264" s="379"/>
      <c r="C264" s="379"/>
      <c r="D264" s="343"/>
      <c r="E264" s="344"/>
      <c r="F264" s="388"/>
    </row>
    <row r="265" spans="1:6" x14ac:dyDescent="0.3">
      <c r="A265" s="245" t="s">
        <v>158</v>
      </c>
      <c r="B265" s="381">
        <v>4</v>
      </c>
      <c r="C265" s="381">
        <v>2</v>
      </c>
      <c r="D265" s="375">
        <f t="shared" si="13"/>
        <v>-0.5</v>
      </c>
      <c r="E265" s="588">
        <v>70</v>
      </c>
      <c r="F265" s="221">
        <f>E265/G39</f>
        <v>11.666666666666666</v>
      </c>
    </row>
    <row r="266" spans="1:6" x14ac:dyDescent="0.3">
      <c r="A266" s="247" t="s">
        <v>97</v>
      </c>
      <c r="B266" s="381">
        <v>485</v>
      </c>
      <c r="C266" s="381">
        <v>316</v>
      </c>
      <c r="D266" s="731">
        <f t="shared" si="13"/>
        <v>-0.34845360824742266</v>
      </c>
      <c r="E266" s="582"/>
      <c r="F266" s="162">
        <v>374</v>
      </c>
    </row>
    <row r="267" spans="1:6" x14ac:dyDescent="0.3">
      <c r="A267" s="247" t="s">
        <v>7</v>
      </c>
      <c r="B267" s="381">
        <v>814</v>
      </c>
      <c r="C267" s="381">
        <v>817</v>
      </c>
      <c r="D267" s="376">
        <f t="shared" ref="D267:D274" si="14">(C267-B267)/B267</f>
        <v>3.6855036855036856E-3</v>
      </c>
      <c r="E267" s="582"/>
      <c r="F267" s="162">
        <v>818.58333333333337</v>
      </c>
    </row>
    <row r="268" spans="1:6" x14ac:dyDescent="0.3">
      <c r="A268" s="247" t="s">
        <v>23</v>
      </c>
      <c r="B268" s="381">
        <v>662</v>
      </c>
      <c r="C268" s="381">
        <v>654</v>
      </c>
      <c r="D268" s="376">
        <f t="shared" si="14"/>
        <v>-1.2084592145015106E-2</v>
      </c>
      <c r="E268" s="582"/>
      <c r="F268" s="162">
        <v>678</v>
      </c>
    </row>
    <row r="269" spans="1:6" x14ac:dyDescent="0.3">
      <c r="A269" s="246" t="s">
        <v>149</v>
      </c>
      <c r="B269" s="381">
        <v>58</v>
      </c>
      <c r="C269" s="381">
        <v>61</v>
      </c>
      <c r="D269" s="376">
        <f t="shared" si="14"/>
        <v>5.1724137931034482E-2</v>
      </c>
      <c r="E269" s="582"/>
      <c r="F269" s="162">
        <v>67</v>
      </c>
    </row>
    <row r="270" spans="1:6" x14ac:dyDescent="0.3">
      <c r="A270" s="246" t="s">
        <v>150</v>
      </c>
      <c r="B270" s="381">
        <v>243</v>
      </c>
      <c r="C270" s="381">
        <v>237</v>
      </c>
      <c r="D270" s="376">
        <f t="shared" si="14"/>
        <v>-2.4691358024691357E-2</v>
      </c>
      <c r="E270" s="582"/>
      <c r="F270" s="162">
        <v>2</v>
      </c>
    </row>
    <row r="271" spans="1:6" x14ac:dyDescent="0.3">
      <c r="A271" s="246" t="s">
        <v>236</v>
      </c>
      <c r="B271" s="381">
        <v>4</v>
      </c>
      <c r="C271" s="381">
        <v>5</v>
      </c>
      <c r="D271" s="731">
        <v>0.2</v>
      </c>
      <c r="E271" s="582"/>
      <c r="F271" s="162">
        <v>233</v>
      </c>
    </row>
    <row r="272" spans="1:6" x14ac:dyDescent="0.3">
      <c r="A272" s="246" t="s">
        <v>152</v>
      </c>
      <c r="B272" s="381">
        <v>11</v>
      </c>
      <c r="C272" s="381">
        <v>12</v>
      </c>
      <c r="D272" s="376">
        <f t="shared" si="14"/>
        <v>9.0909090909090912E-2</v>
      </c>
      <c r="E272" s="582"/>
      <c r="F272" s="162">
        <v>10.666666666666666</v>
      </c>
    </row>
    <row r="273" spans="1:6" x14ac:dyDescent="0.3">
      <c r="A273" s="246" t="s">
        <v>153</v>
      </c>
      <c r="B273" s="381">
        <v>16</v>
      </c>
      <c r="C273" s="381">
        <v>15</v>
      </c>
      <c r="D273" s="376">
        <f t="shared" si="14"/>
        <v>-6.25E-2</v>
      </c>
      <c r="E273" s="582"/>
      <c r="F273" s="162">
        <v>18</v>
      </c>
    </row>
    <row r="274" spans="1:6" x14ac:dyDescent="0.3">
      <c r="A274" s="246" t="s">
        <v>154</v>
      </c>
      <c r="B274" s="381">
        <v>32</v>
      </c>
      <c r="C274" s="381">
        <v>33</v>
      </c>
      <c r="D274" s="376">
        <f t="shared" si="14"/>
        <v>3.125E-2</v>
      </c>
      <c r="E274" s="582"/>
      <c r="F274" s="162">
        <v>32.666666666666664</v>
      </c>
    </row>
    <row r="275" spans="1:6" x14ac:dyDescent="0.3">
      <c r="A275" s="246" t="s">
        <v>155</v>
      </c>
      <c r="B275" s="381">
        <v>2</v>
      </c>
      <c r="C275" s="381">
        <v>3</v>
      </c>
      <c r="D275" s="377">
        <f t="shared" ref="D275:D284" si="15">(C275-B275)/B275</f>
        <v>0.5</v>
      </c>
      <c r="E275" s="582"/>
      <c r="F275" s="162">
        <v>3</v>
      </c>
    </row>
    <row r="276" spans="1:6" x14ac:dyDescent="0.3">
      <c r="A276" s="246" t="s">
        <v>159</v>
      </c>
      <c r="B276" s="381">
        <v>2</v>
      </c>
      <c r="C276" s="381">
        <v>3</v>
      </c>
      <c r="D276" s="376">
        <f t="shared" si="15"/>
        <v>0.5</v>
      </c>
      <c r="E276" s="582"/>
      <c r="F276" s="162">
        <v>4.333333333333333</v>
      </c>
    </row>
    <row r="277" spans="1:6" x14ac:dyDescent="0.3">
      <c r="A277" s="246" t="s">
        <v>156</v>
      </c>
      <c r="B277" s="381">
        <v>255</v>
      </c>
      <c r="C277" s="381">
        <v>257</v>
      </c>
      <c r="D277" s="378">
        <f t="shared" si="15"/>
        <v>7.8431372549019607E-3</v>
      </c>
      <c r="E277" s="582"/>
      <c r="F277" s="162">
        <v>298.58333333333331</v>
      </c>
    </row>
    <row r="278" spans="1:6" x14ac:dyDescent="0.3">
      <c r="A278" s="246" t="s">
        <v>157</v>
      </c>
      <c r="B278" s="381">
        <v>39</v>
      </c>
      <c r="C278" s="381">
        <v>28</v>
      </c>
      <c r="D278" s="377">
        <f t="shared" si="15"/>
        <v>-0.28205128205128205</v>
      </c>
      <c r="E278" s="582"/>
      <c r="F278" s="162">
        <v>41</v>
      </c>
    </row>
    <row r="279" spans="1:6" x14ac:dyDescent="0.3">
      <c r="A279" s="248" t="s">
        <v>24</v>
      </c>
      <c r="B279" s="382">
        <v>0.24</v>
      </c>
      <c r="C279" s="382">
        <v>0.23</v>
      </c>
      <c r="D279" s="728">
        <f t="shared" si="15"/>
        <v>-4.1666666666666588E-2</v>
      </c>
      <c r="E279" s="582"/>
      <c r="F279" s="290">
        <v>0.2339820476307187</v>
      </c>
    </row>
    <row r="280" spans="1:6" x14ac:dyDescent="0.3">
      <c r="A280" s="248" t="s">
        <v>25</v>
      </c>
      <c r="B280" s="382">
        <v>0.27</v>
      </c>
      <c r="C280" s="382">
        <v>0.27</v>
      </c>
      <c r="D280" s="731">
        <f t="shared" si="15"/>
        <v>0</v>
      </c>
      <c r="E280" s="582"/>
      <c r="F280" s="290">
        <v>0.28000000000000003</v>
      </c>
    </row>
    <row r="281" spans="1:6" x14ac:dyDescent="0.3">
      <c r="A281" s="248" t="s">
        <v>26</v>
      </c>
      <c r="B281" s="382">
        <v>0.17</v>
      </c>
      <c r="C281" s="382">
        <v>0.17</v>
      </c>
      <c r="D281" s="729">
        <f t="shared" si="15"/>
        <v>0</v>
      </c>
      <c r="E281" s="584"/>
      <c r="F281" s="290">
        <v>0.17</v>
      </c>
    </row>
    <row r="282" spans="1:6" x14ac:dyDescent="0.3">
      <c r="A282" s="248" t="s">
        <v>27</v>
      </c>
      <c r="B282" s="382">
        <v>0.32</v>
      </c>
      <c r="C282" s="382">
        <v>0.33</v>
      </c>
      <c r="D282" s="731">
        <f t="shared" si="15"/>
        <v>3.1250000000000028E-2</v>
      </c>
      <c r="E282" s="584"/>
      <c r="F282" s="290">
        <v>0.32</v>
      </c>
    </row>
    <row r="283" spans="1:6" x14ac:dyDescent="0.3">
      <c r="A283" s="247" t="s">
        <v>160</v>
      </c>
      <c r="B283" s="383">
        <v>124.65</v>
      </c>
      <c r="C283" s="383">
        <v>129.06</v>
      </c>
      <c r="D283" s="730">
        <f t="shared" si="15"/>
        <v>3.5379061371841124E-2</v>
      </c>
      <c r="E283" s="582"/>
      <c r="F283" s="291">
        <v>172.33</v>
      </c>
    </row>
    <row r="284" spans="1:6" ht="14.5" thickBot="1" x14ac:dyDescent="0.35">
      <c r="A284" s="389" t="s">
        <v>161</v>
      </c>
      <c r="B284" s="390">
        <v>0.84</v>
      </c>
      <c r="C284" s="390">
        <v>0.83</v>
      </c>
      <c r="D284" s="391">
        <f t="shared" si="15"/>
        <v>-1.1904761904761916E-2</v>
      </c>
      <c r="E284" s="585"/>
      <c r="F284" s="392">
        <v>0.84</v>
      </c>
    </row>
    <row r="285" spans="1:6" ht="16" thickBot="1" x14ac:dyDescent="0.35">
      <c r="A285" s="502" t="s">
        <v>9</v>
      </c>
      <c r="B285" s="379"/>
      <c r="C285" s="379"/>
      <c r="D285" s="343"/>
      <c r="E285" s="344"/>
      <c r="F285" s="388"/>
    </row>
    <row r="286" spans="1:6" x14ac:dyDescent="0.3">
      <c r="A286" s="345" t="s">
        <v>162</v>
      </c>
      <c r="B286" s="393">
        <v>10</v>
      </c>
      <c r="C286" s="393">
        <v>16</v>
      </c>
      <c r="D286" s="586">
        <f>(C286-B286)/B286</f>
        <v>0.6</v>
      </c>
      <c r="E286" s="394">
        <v>97</v>
      </c>
      <c r="F286" s="395">
        <f>E286/G39</f>
        <v>16.166666666666668</v>
      </c>
    </row>
    <row r="287" spans="1:6" x14ac:dyDescent="0.3">
      <c r="A287" s="180" t="s">
        <v>28</v>
      </c>
      <c r="B287" s="384">
        <v>1822.83</v>
      </c>
      <c r="C287" s="384">
        <v>983.68</v>
      </c>
      <c r="D287" s="587">
        <f>(C287-B287)/B287</f>
        <v>-0.46035560090628308</v>
      </c>
      <c r="E287" s="584"/>
      <c r="F287" s="292">
        <v>1605.63</v>
      </c>
    </row>
    <row r="288" spans="1:6" ht="14.5" thickBot="1" x14ac:dyDescent="0.35">
      <c r="A288" s="250" t="s">
        <v>163</v>
      </c>
      <c r="B288" s="385">
        <v>34</v>
      </c>
      <c r="C288" s="385">
        <v>78</v>
      </c>
      <c r="D288" s="732">
        <f t="shared" ref="D288" si="16">(C288-B288)/B288</f>
        <v>1.2941176470588236</v>
      </c>
      <c r="E288" s="387">
        <v>295</v>
      </c>
      <c r="F288" s="251">
        <f>E288/G39</f>
        <v>49.166666666666664</v>
      </c>
    </row>
    <row r="289" spans="1:6" x14ac:dyDescent="0.3">
      <c r="A289" s="252"/>
      <c r="B289" s="252"/>
      <c r="C289" s="253"/>
      <c r="D289" s="253"/>
      <c r="E289" s="254"/>
      <c r="F289" s="253"/>
    </row>
    <row r="290" spans="1:6" ht="25.5" customHeight="1" x14ac:dyDescent="0.3">
      <c r="A290" s="753" t="s">
        <v>164</v>
      </c>
      <c r="B290" s="753"/>
      <c r="C290" s="753"/>
      <c r="D290" s="753"/>
      <c r="E290" s="753"/>
      <c r="F290" s="753"/>
    </row>
    <row r="291" spans="1:6" x14ac:dyDescent="0.3">
      <c r="C291" s="253"/>
      <c r="D291" s="253"/>
      <c r="E291" s="254"/>
      <c r="F291" s="253"/>
    </row>
    <row r="292" spans="1:6" x14ac:dyDescent="0.3">
      <c r="A292" s="255" t="s">
        <v>130</v>
      </c>
      <c r="B292" s="255"/>
      <c r="C292" s="253"/>
      <c r="D292" s="253"/>
      <c r="E292" s="254"/>
      <c r="F292" s="253"/>
    </row>
    <row r="293" spans="1:6" x14ac:dyDescent="0.3">
      <c r="A293" s="256" t="s">
        <v>98</v>
      </c>
      <c r="B293" s="256"/>
      <c r="C293" s="253"/>
      <c r="D293" s="253"/>
      <c r="E293" s="254"/>
      <c r="F293" s="253"/>
    </row>
    <row r="294" spans="1:6" x14ac:dyDescent="0.3">
      <c r="A294" s="256" t="s">
        <v>59</v>
      </c>
      <c r="B294" s="256"/>
      <c r="C294" s="253"/>
      <c r="D294" s="253"/>
      <c r="E294" s="254"/>
      <c r="F294" s="253"/>
    </row>
    <row r="295" spans="1:6" x14ac:dyDescent="0.3">
      <c r="A295" s="256"/>
      <c r="B295" s="256"/>
      <c r="C295" s="253"/>
      <c r="D295" s="253"/>
      <c r="E295" s="254"/>
      <c r="F295" s="253"/>
    </row>
    <row r="296" spans="1:6" x14ac:dyDescent="0.3">
      <c r="A296" s="255" t="s">
        <v>131</v>
      </c>
      <c r="B296" s="255"/>
      <c r="C296" s="253"/>
      <c r="D296" s="253"/>
      <c r="E296" s="254"/>
      <c r="F296" s="253"/>
    </row>
    <row r="297" spans="1:6" ht="27.75" customHeight="1" x14ac:dyDescent="0.3">
      <c r="A297" s="754" t="s">
        <v>132</v>
      </c>
      <c r="B297" s="754"/>
      <c r="C297" s="754"/>
      <c r="D297" s="754"/>
      <c r="E297" s="754"/>
      <c r="F297" s="754"/>
    </row>
    <row r="298" spans="1:6" ht="18.75" customHeight="1" x14ac:dyDescent="0.3">
      <c r="A298" s="754" t="s">
        <v>133</v>
      </c>
      <c r="B298" s="754"/>
      <c r="C298" s="754"/>
      <c r="D298" s="754"/>
      <c r="E298" s="754"/>
      <c r="F298" s="754"/>
    </row>
    <row r="299" spans="1:6" ht="31.5" customHeight="1" thickBot="1" x14ac:dyDescent="0.35">
      <c r="A299" s="761" t="s">
        <v>134</v>
      </c>
      <c r="B299" s="761"/>
      <c r="C299" s="761"/>
      <c r="D299" s="761"/>
      <c r="E299" s="761"/>
      <c r="F299" s="761"/>
    </row>
    <row r="300" spans="1:6" ht="18.75" customHeight="1" x14ac:dyDescent="0.3">
      <c r="A300" s="748" t="s">
        <v>204</v>
      </c>
      <c r="B300" s="749"/>
      <c r="C300" s="749"/>
      <c r="D300" s="749"/>
      <c r="E300" s="749"/>
      <c r="F300" s="750"/>
    </row>
    <row r="301" spans="1:6" ht="18.75" customHeight="1" thickBot="1" x14ac:dyDescent="0.35">
      <c r="A301" s="742">
        <v>43435</v>
      </c>
      <c r="B301" s="743"/>
      <c r="C301" s="743"/>
      <c r="D301" s="743"/>
      <c r="E301" s="743"/>
      <c r="F301" s="744"/>
    </row>
    <row r="302" spans="1:6" ht="18.75" customHeight="1" thickBot="1" x14ac:dyDescent="0.35">
      <c r="A302" s="503"/>
      <c r="B302" s="765">
        <v>43405</v>
      </c>
      <c r="C302" s="767">
        <v>43435</v>
      </c>
      <c r="D302" s="803" t="s">
        <v>0</v>
      </c>
      <c r="E302" s="751" t="s">
        <v>210</v>
      </c>
      <c r="F302" s="752"/>
    </row>
    <row r="303" spans="1:6" ht="18.75" customHeight="1" thickBot="1" x14ac:dyDescent="0.35">
      <c r="A303" s="504"/>
      <c r="B303" s="766"/>
      <c r="C303" s="768"/>
      <c r="D303" s="804"/>
      <c r="E303" s="413" t="s">
        <v>1</v>
      </c>
      <c r="F303" s="184" t="s">
        <v>15</v>
      </c>
    </row>
    <row r="304" spans="1:6" ht="16" thickBot="1" x14ac:dyDescent="0.35">
      <c r="A304" s="506" t="s">
        <v>16</v>
      </c>
      <c r="B304" s="589"/>
      <c r="C304" s="589"/>
      <c r="D304" s="590"/>
      <c r="E304" s="591"/>
      <c r="F304" s="592"/>
    </row>
    <row r="305" spans="1:6" ht="14.5" thickBot="1" x14ac:dyDescent="0.35">
      <c r="A305" s="505" t="s">
        <v>17</v>
      </c>
      <c r="B305" s="402">
        <v>10</v>
      </c>
      <c r="C305" s="402">
        <v>13</v>
      </c>
      <c r="D305" s="399">
        <f>(C305-B305)/B305</f>
        <v>0.3</v>
      </c>
      <c r="E305" s="386">
        <v>79</v>
      </c>
      <c r="F305" s="42">
        <f>E305/G39</f>
        <v>13.166666666666666</v>
      </c>
    </row>
    <row r="306" spans="1:6" ht="16" thickBot="1" x14ac:dyDescent="0.35">
      <c r="A306" s="507" t="s">
        <v>107</v>
      </c>
      <c r="B306" s="416"/>
      <c r="C306" s="416"/>
      <c r="D306" s="417"/>
      <c r="E306" s="418"/>
      <c r="F306" s="417"/>
    </row>
    <row r="307" spans="1:6" x14ac:dyDescent="0.3">
      <c r="A307" s="333" t="s">
        <v>119</v>
      </c>
      <c r="B307" s="403">
        <v>53</v>
      </c>
      <c r="C307" s="403">
        <v>60</v>
      </c>
      <c r="D307" s="87">
        <f>(C307-B307)/B307</f>
        <v>0.13207547169811321</v>
      </c>
      <c r="E307" s="593"/>
      <c r="F307" s="397">
        <v>68</v>
      </c>
    </row>
    <row r="308" spans="1:6" x14ac:dyDescent="0.3">
      <c r="A308" s="423" t="s">
        <v>18</v>
      </c>
      <c r="B308" s="404">
        <v>0.65400000000000003</v>
      </c>
      <c r="C308" s="404">
        <v>0.46700000000000003</v>
      </c>
      <c r="D308" s="81">
        <f>C308-B308</f>
        <v>-0.187</v>
      </c>
      <c r="E308" s="594"/>
      <c r="F308" s="166">
        <v>0.49</v>
      </c>
    </row>
    <row r="309" spans="1:6" x14ac:dyDescent="0.3">
      <c r="A309" s="424" t="s">
        <v>19</v>
      </c>
      <c r="B309" s="404">
        <v>0.34599999999999997</v>
      </c>
      <c r="C309" s="404">
        <v>0.53300000000000003</v>
      </c>
      <c r="D309" s="81">
        <f>C309-B309</f>
        <v>0.18700000000000006</v>
      </c>
      <c r="E309" s="594"/>
      <c r="F309" s="166">
        <v>0.51</v>
      </c>
    </row>
    <row r="310" spans="1:6" ht="14.5" thickBot="1" x14ac:dyDescent="0.35">
      <c r="A310" s="425" t="s">
        <v>20</v>
      </c>
      <c r="B310" s="405">
        <v>561</v>
      </c>
      <c r="C310" s="405">
        <v>146</v>
      </c>
      <c r="D310" s="733">
        <f>(C310-B310)/B310</f>
        <v>-0.73975044563279857</v>
      </c>
      <c r="E310" s="583"/>
      <c r="F310" s="40">
        <v>254</v>
      </c>
    </row>
    <row r="311" spans="1:6" ht="16" thickBot="1" x14ac:dyDescent="0.35">
      <c r="A311" s="507" t="s">
        <v>51</v>
      </c>
      <c r="B311" s="416"/>
      <c r="C311" s="416"/>
      <c r="D311" s="417"/>
      <c r="E311" s="418"/>
      <c r="F311" s="417"/>
    </row>
    <row r="312" spans="1:6" x14ac:dyDescent="0.3">
      <c r="A312" s="426" t="s">
        <v>110</v>
      </c>
      <c r="B312" s="403">
        <v>1</v>
      </c>
      <c r="C312" s="403">
        <v>2</v>
      </c>
      <c r="D312" s="396">
        <f>(C312-B312)/B312</f>
        <v>1</v>
      </c>
      <c r="E312" s="414">
        <v>74</v>
      </c>
      <c r="F312" s="397">
        <f>E312/G39</f>
        <v>12.333333333333334</v>
      </c>
    </row>
    <row r="313" spans="1:6" x14ac:dyDescent="0.3">
      <c r="A313" s="423" t="s">
        <v>21</v>
      </c>
      <c r="B313" s="406">
        <v>0</v>
      </c>
      <c r="C313" s="406">
        <v>0</v>
      </c>
      <c r="D313" s="243"/>
      <c r="E313" s="595"/>
      <c r="F313" s="119">
        <v>50</v>
      </c>
    </row>
    <row r="314" spans="1:6" ht="14.5" thickBot="1" x14ac:dyDescent="0.35">
      <c r="A314" s="424" t="s">
        <v>22</v>
      </c>
      <c r="B314" s="407">
        <v>0</v>
      </c>
      <c r="C314" s="407">
        <v>1</v>
      </c>
      <c r="D314" s="181"/>
      <c r="E314" s="583"/>
      <c r="F314" s="40">
        <v>81</v>
      </c>
    </row>
    <row r="315" spans="1:6" ht="16" thickBot="1" x14ac:dyDescent="0.35">
      <c r="A315" s="507" t="s">
        <v>120</v>
      </c>
      <c r="B315" s="416"/>
      <c r="C315" s="416"/>
      <c r="D315" s="417"/>
      <c r="E315" s="418"/>
      <c r="F315" s="417"/>
    </row>
    <row r="316" spans="1:6" x14ac:dyDescent="0.3">
      <c r="A316" s="426" t="s">
        <v>121</v>
      </c>
      <c r="B316" s="408">
        <v>499</v>
      </c>
      <c r="C316" s="408">
        <v>322</v>
      </c>
      <c r="D316" s="87">
        <f>(C316-B316)/B316</f>
        <v>-0.35470941883767537</v>
      </c>
      <c r="E316" s="596"/>
      <c r="F316" s="398">
        <v>330</v>
      </c>
    </row>
    <row r="317" spans="1:6" ht="14.5" thickBot="1" x14ac:dyDescent="0.35">
      <c r="A317" s="424" t="s">
        <v>122</v>
      </c>
      <c r="B317" s="409">
        <v>1492</v>
      </c>
      <c r="C317" s="409">
        <v>705</v>
      </c>
      <c r="D317" s="87">
        <f>(C317-B317)/B317</f>
        <v>-0.52747989276139406</v>
      </c>
      <c r="E317" s="585"/>
      <c r="F317" s="41">
        <v>897</v>
      </c>
    </row>
    <row r="318" spans="1:6" ht="16" thickBot="1" x14ac:dyDescent="0.35">
      <c r="A318" s="507" t="s">
        <v>6</v>
      </c>
      <c r="B318" s="416"/>
      <c r="C318" s="416"/>
      <c r="D318" s="417"/>
      <c r="E318" s="418"/>
      <c r="F318" s="417"/>
    </row>
    <row r="319" spans="1:6" ht="14.5" thickBot="1" x14ac:dyDescent="0.35">
      <c r="A319" s="400" t="s">
        <v>23</v>
      </c>
      <c r="B319" s="408">
        <v>109</v>
      </c>
      <c r="C319" s="408">
        <v>92</v>
      </c>
      <c r="D319" s="733">
        <f>(C319-B319)/B319</f>
        <v>-0.15596330275229359</v>
      </c>
      <c r="E319" s="597"/>
      <c r="F319" s="42">
        <v>86</v>
      </c>
    </row>
    <row r="320" spans="1:6" ht="16" thickBot="1" x14ac:dyDescent="0.35">
      <c r="A320" s="507" t="s">
        <v>9</v>
      </c>
      <c r="B320" s="419"/>
      <c r="C320" s="419"/>
      <c r="D320" s="420"/>
      <c r="E320" s="421"/>
      <c r="F320" s="422"/>
    </row>
    <row r="321" spans="1:9" x14ac:dyDescent="0.3">
      <c r="A321" s="400" t="s">
        <v>29</v>
      </c>
      <c r="B321" s="410">
        <v>5729</v>
      </c>
      <c r="C321" s="410">
        <v>5560</v>
      </c>
      <c r="D321" s="87">
        <f>(C321-B321)/B321</f>
        <v>-2.9499039972071914E-2</v>
      </c>
      <c r="E321" s="598"/>
      <c r="F321" s="401">
        <v>6159</v>
      </c>
    </row>
    <row r="322" spans="1:9" x14ac:dyDescent="0.3">
      <c r="A322" s="185" t="s">
        <v>10</v>
      </c>
      <c r="B322" s="406">
        <v>9</v>
      </c>
      <c r="C322" s="406">
        <v>17</v>
      </c>
      <c r="D322" s="81">
        <f>(C322-B322)/B322</f>
        <v>0.88888888888888884</v>
      </c>
      <c r="E322" s="415">
        <v>74</v>
      </c>
      <c r="F322" s="119">
        <f>E322/G39</f>
        <v>12.333333333333334</v>
      </c>
    </row>
    <row r="323" spans="1:9" x14ac:dyDescent="0.3">
      <c r="A323" s="183" t="s">
        <v>30</v>
      </c>
      <c r="B323" s="411"/>
      <c r="C323" s="411"/>
      <c r="D323" s="87"/>
      <c r="E323" s="599"/>
      <c r="F323" s="73"/>
    </row>
    <row r="324" spans="1:9" x14ac:dyDescent="0.3">
      <c r="A324" s="423" t="s">
        <v>31</v>
      </c>
      <c r="B324" s="411">
        <v>0.66700000000000004</v>
      </c>
      <c r="C324" s="411">
        <v>0.78300000000000003</v>
      </c>
      <c r="D324" s="87">
        <f>C324-B324</f>
        <v>0.11599999999999999</v>
      </c>
      <c r="E324" s="599"/>
      <c r="F324" s="73">
        <v>0.85</v>
      </c>
    </row>
    <row r="325" spans="1:9" x14ac:dyDescent="0.3">
      <c r="A325" s="423" t="s">
        <v>123</v>
      </c>
      <c r="B325" s="404">
        <v>0.222</v>
      </c>
      <c r="C325" s="404">
        <v>0.17399999999999999</v>
      </c>
      <c r="D325" s="87">
        <f>C325-B325</f>
        <v>-4.8000000000000015E-2</v>
      </c>
      <c r="E325" s="600"/>
      <c r="F325" s="166">
        <v>0.11</v>
      </c>
    </row>
    <row r="326" spans="1:9" x14ac:dyDescent="0.3">
      <c r="A326" s="423" t="s">
        <v>32</v>
      </c>
      <c r="B326" s="404">
        <v>0.111</v>
      </c>
      <c r="C326" s="404">
        <v>0</v>
      </c>
      <c r="D326" s="87">
        <f>C326-B326</f>
        <v>-0.111</v>
      </c>
      <c r="E326" s="601"/>
      <c r="F326" s="43">
        <v>0.02</v>
      </c>
    </row>
    <row r="327" spans="1:9" ht="14.5" thickBot="1" x14ac:dyDescent="0.35">
      <c r="A327" s="427" t="s">
        <v>124</v>
      </c>
      <c r="B327" s="412">
        <v>0</v>
      </c>
      <c r="C327" s="412">
        <v>4.2999999999999997E-2</v>
      </c>
      <c r="D327" s="734">
        <f>C327-B327</f>
        <v>4.2999999999999997E-2</v>
      </c>
      <c r="E327" s="602"/>
      <c r="F327" s="167">
        <v>0.02</v>
      </c>
    </row>
    <row r="328" spans="1:9" ht="21" customHeight="1" x14ac:dyDescent="0.3">
      <c r="A328" s="748" t="s">
        <v>205</v>
      </c>
      <c r="B328" s="749"/>
      <c r="C328" s="749"/>
      <c r="D328" s="749"/>
      <c r="E328" s="749"/>
      <c r="F328" s="750"/>
    </row>
    <row r="329" spans="1:9" ht="14.5" thickBot="1" x14ac:dyDescent="0.35">
      <c r="A329" s="742">
        <v>43435</v>
      </c>
      <c r="B329" s="743"/>
      <c r="C329" s="743"/>
      <c r="D329" s="743"/>
      <c r="E329" s="743"/>
      <c r="F329" s="744"/>
    </row>
    <row r="330" spans="1:9" ht="16.5" customHeight="1" thickBot="1" x14ac:dyDescent="0.35">
      <c r="A330" s="508"/>
      <c r="B330" s="765">
        <v>43405</v>
      </c>
      <c r="C330" s="767">
        <v>43435</v>
      </c>
      <c r="D330" s="796" t="s">
        <v>0</v>
      </c>
      <c r="E330" s="751" t="s">
        <v>210</v>
      </c>
      <c r="F330" s="752"/>
    </row>
    <row r="331" spans="1:9" ht="21" customHeight="1" thickBot="1" x14ac:dyDescent="0.35">
      <c r="A331" s="509"/>
      <c r="B331" s="766"/>
      <c r="C331" s="768"/>
      <c r="D331" s="797"/>
      <c r="E331" s="89" t="s">
        <v>1</v>
      </c>
      <c r="F331" s="20" t="s">
        <v>15</v>
      </c>
    </row>
    <row r="332" spans="1:9" ht="16" thickBot="1" x14ac:dyDescent="0.35">
      <c r="A332" s="64" t="s">
        <v>207</v>
      </c>
      <c r="B332" s="677">
        <v>13</v>
      </c>
      <c r="C332" s="433">
        <v>12</v>
      </c>
      <c r="D332" s="735">
        <f>(C332-B332)/B332</f>
        <v>-7.6923076923076927E-2</v>
      </c>
      <c r="E332" s="216">
        <v>74</v>
      </c>
      <c r="F332" s="214">
        <f>E332/G39</f>
        <v>12.333333333333334</v>
      </c>
    </row>
    <row r="333" spans="1:9" x14ac:dyDescent="0.3">
      <c r="A333" s="48" t="s">
        <v>33</v>
      </c>
      <c r="B333" s="678">
        <v>1</v>
      </c>
      <c r="C333" s="434">
        <v>1</v>
      </c>
      <c r="D333" s="86">
        <f>C333-B333</f>
        <v>0</v>
      </c>
      <c r="E333" s="607"/>
      <c r="F333" s="440">
        <v>1</v>
      </c>
    </row>
    <row r="334" spans="1:9" x14ac:dyDescent="0.3">
      <c r="A334" s="429" t="s">
        <v>34</v>
      </c>
      <c r="B334" s="671">
        <v>0</v>
      </c>
      <c r="C334" s="435">
        <v>0</v>
      </c>
      <c r="D334" s="88">
        <f>C334-B334</f>
        <v>0</v>
      </c>
      <c r="E334" s="605"/>
      <c r="F334" s="166">
        <v>0</v>
      </c>
    </row>
    <row r="335" spans="1:9" ht="6" customHeight="1" x14ac:dyDescent="0.3">
      <c r="A335" s="430"/>
      <c r="B335" s="679"/>
      <c r="C335" s="603"/>
      <c r="D335" s="604"/>
      <c r="E335" s="605"/>
      <c r="F335" s="606"/>
    </row>
    <row r="336" spans="1:9" x14ac:dyDescent="0.3">
      <c r="A336" s="430" t="s">
        <v>211</v>
      </c>
      <c r="B336" s="671">
        <v>0</v>
      </c>
      <c r="C336" s="435">
        <v>0</v>
      </c>
      <c r="D336" s="86">
        <f t="shared" ref="D336:D343" si="17">C336-B336</f>
        <v>0</v>
      </c>
      <c r="E336" s="605"/>
      <c r="F336" s="166">
        <v>0</v>
      </c>
      <c r="I336" s="222"/>
    </row>
    <row r="337" spans="1:6" x14ac:dyDescent="0.3">
      <c r="A337" s="430" t="s">
        <v>212</v>
      </c>
      <c r="B337" s="671">
        <v>0</v>
      </c>
      <c r="C337" s="435">
        <v>0</v>
      </c>
      <c r="D337" s="86">
        <f t="shared" si="17"/>
        <v>0</v>
      </c>
      <c r="E337" s="605"/>
      <c r="F337" s="166">
        <v>0</v>
      </c>
    </row>
    <row r="338" spans="1:6" x14ac:dyDescent="0.3">
      <c r="A338" s="430" t="s">
        <v>213</v>
      </c>
      <c r="B338" s="671">
        <v>0</v>
      </c>
      <c r="C338" s="435">
        <v>0</v>
      </c>
      <c r="D338" s="86">
        <f t="shared" si="17"/>
        <v>0</v>
      </c>
      <c r="E338" s="605"/>
      <c r="F338" s="166">
        <v>0</v>
      </c>
    </row>
    <row r="339" spans="1:6" x14ac:dyDescent="0.3">
      <c r="A339" s="430" t="s">
        <v>214</v>
      </c>
      <c r="B339" s="671">
        <v>0</v>
      </c>
      <c r="C339" s="435">
        <v>0</v>
      </c>
      <c r="D339" s="86">
        <f t="shared" si="17"/>
        <v>0</v>
      </c>
      <c r="E339" s="605"/>
      <c r="F339" s="166">
        <v>0</v>
      </c>
    </row>
    <row r="340" spans="1:6" x14ac:dyDescent="0.3">
      <c r="A340" s="430" t="s">
        <v>215</v>
      </c>
      <c r="B340" s="671">
        <v>0</v>
      </c>
      <c r="C340" s="435">
        <v>0</v>
      </c>
      <c r="D340" s="86">
        <f t="shared" si="17"/>
        <v>0</v>
      </c>
      <c r="E340" s="605"/>
      <c r="F340" s="166">
        <v>0</v>
      </c>
    </row>
    <row r="341" spans="1:6" x14ac:dyDescent="0.3">
      <c r="A341" s="430" t="s">
        <v>216</v>
      </c>
      <c r="B341" s="671">
        <v>0</v>
      </c>
      <c r="C341" s="435">
        <v>0</v>
      </c>
      <c r="D341" s="86">
        <f t="shared" si="17"/>
        <v>0</v>
      </c>
      <c r="E341" s="605"/>
      <c r="F341" s="166">
        <v>0</v>
      </c>
    </row>
    <row r="342" spans="1:6" x14ac:dyDescent="0.3">
      <c r="A342" s="430" t="s">
        <v>217</v>
      </c>
      <c r="B342" s="671">
        <v>0</v>
      </c>
      <c r="C342" s="435">
        <v>0</v>
      </c>
      <c r="D342" s="86">
        <f t="shared" si="17"/>
        <v>0</v>
      </c>
      <c r="E342" s="605"/>
      <c r="F342" s="166">
        <v>0</v>
      </c>
    </row>
    <row r="343" spans="1:6" x14ac:dyDescent="0.3">
      <c r="A343" s="431" t="s">
        <v>218</v>
      </c>
      <c r="B343" s="671">
        <v>0</v>
      </c>
      <c r="C343" s="435">
        <v>0</v>
      </c>
      <c r="D343" s="86">
        <f t="shared" si="17"/>
        <v>0</v>
      </c>
      <c r="E343" s="605"/>
      <c r="F343" s="166">
        <v>0</v>
      </c>
    </row>
    <row r="344" spans="1:6" ht="15" thickBot="1" x14ac:dyDescent="0.35">
      <c r="A344" s="430" t="s">
        <v>219</v>
      </c>
      <c r="B344" s="672">
        <v>0</v>
      </c>
      <c r="C344" s="438">
        <v>0</v>
      </c>
      <c r="D344" s="673">
        <v>0</v>
      </c>
      <c r="E344" s="612"/>
      <c r="F344" s="167">
        <v>0</v>
      </c>
    </row>
    <row r="345" spans="1:6" ht="16" thickBot="1" x14ac:dyDescent="0.35">
      <c r="A345" s="510" t="s">
        <v>135</v>
      </c>
      <c r="B345" s="674"/>
      <c r="C345" s="609"/>
      <c r="D345" s="420"/>
      <c r="E345" s="608"/>
      <c r="F345" s="321"/>
    </row>
    <row r="346" spans="1:6" x14ac:dyDescent="0.3">
      <c r="A346" s="62" t="s">
        <v>119</v>
      </c>
      <c r="B346" s="675">
        <v>0</v>
      </c>
      <c r="C346" s="436">
        <v>0</v>
      </c>
      <c r="D346" s="86">
        <v>0</v>
      </c>
      <c r="E346" s="439">
        <v>0</v>
      </c>
      <c r="F346" s="168">
        <v>0</v>
      </c>
    </row>
    <row r="347" spans="1:6" ht="15" thickBot="1" x14ac:dyDescent="0.35">
      <c r="A347" s="69" t="s">
        <v>202</v>
      </c>
      <c r="B347" s="676">
        <v>43</v>
      </c>
      <c r="C347" s="437">
        <v>43</v>
      </c>
      <c r="D347" s="428">
        <f>(C347-B347)/B347</f>
        <v>0</v>
      </c>
      <c r="E347" s="611"/>
      <c r="F347" s="72">
        <v>37</v>
      </c>
    </row>
    <row r="348" spans="1:6" ht="16" thickBot="1" x14ac:dyDescent="0.35">
      <c r="A348" s="511" t="s">
        <v>6</v>
      </c>
      <c r="B348" s="674"/>
      <c r="C348" s="609"/>
      <c r="D348" s="420"/>
      <c r="E348" s="608"/>
      <c r="F348" s="321"/>
    </row>
    <row r="349" spans="1:6" ht="14.5" thickBot="1" x14ac:dyDescent="0.35">
      <c r="A349" s="83" t="s">
        <v>52</v>
      </c>
      <c r="B349" s="675">
        <v>305</v>
      </c>
      <c r="C349" s="436">
        <v>302</v>
      </c>
      <c r="D349" s="87">
        <f>(C349-B349)/B349</f>
        <v>-9.8360655737704927E-3</v>
      </c>
      <c r="E349" s="439">
        <v>1848</v>
      </c>
      <c r="F349" s="168">
        <f>E349/G39</f>
        <v>308</v>
      </c>
    </row>
    <row r="350" spans="1:6" ht="16" thickBot="1" x14ac:dyDescent="0.35">
      <c r="A350" s="511" t="s">
        <v>9</v>
      </c>
      <c r="B350" s="674"/>
      <c r="C350" s="609"/>
      <c r="D350" s="420"/>
      <c r="E350" s="610"/>
      <c r="F350" s="321"/>
    </row>
    <row r="351" spans="1:6" x14ac:dyDescent="0.3">
      <c r="A351" s="83" t="s">
        <v>10</v>
      </c>
      <c r="B351" s="667">
        <v>20</v>
      </c>
      <c r="C351" s="668">
        <v>7</v>
      </c>
      <c r="D351" s="219">
        <f>(C351-B351)/B351</f>
        <v>-0.65</v>
      </c>
      <c r="E351" s="669">
        <v>51</v>
      </c>
      <c r="F351" s="670">
        <f>E351/G39</f>
        <v>8.5</v>
      </c>
    </row>
    <row r="352" spans="1:6" x14ac:dyDescent="0.3">
      <c r="A352" s="180" t="s">
        <v>220</v>
      </c>
      <c r="B352" s="671"/>
      <c r="C352" s="435"/>
      <c r="D352" s="86"/>
      <c r="E352" s="605"/>
      <c r="F352" s="166"/>
    </row>
    <row r="353" spans="1:7" x14ac:dyDescent="0.3">
      <c r="A353" s="180" t="s">
        <v>211</v>
      </c>
      <c r="B353" s="671">
        <v>0</v>
      </c>
      <c r="C353" s="435">
        <v>0</v>
      </c>
      <c r="D353" s="86">
        <f t="shared" ref="D353:D361" si="18">C353-B353</f>
        <v>0</v>
      </c>
      <c r="E353" s="605"/>
      <c r="F353" s="166">
        <v>0</v>
      </c>
    </row>
    <row r="354" spans="1:7" x14ac:dyDescent="0.3">
      <c r="A354" s="180" t="s">
        <v>212</v>
      </c>
      <c r="B354" s="671">
        <v>0</v>
      </c>
      <c r="C354" s="435">
        <v>0</v>
      </c>
      <c r="D354" s="86">
        <f t="shared" si="18"/>
        <v>0</v>
      </c>
      <c r="E354" s="605"/>
      <c r="F354" s="166">
        <v>0.02</v>
      </c>
    </row>
    <row r="355" spans="1:7" x14ac:dyDescent="0.3">
      <c r="A355" s="180" t="s">
        <v>213</v>
      </c>
      <c r="B355" s="671">
        <v>0.1</v>
      </c>
      <c r="C355" s="435">
        <v>0</v>
      </c>
      <c r="D355" s="86">
        <f t="shared" si="18"/>
        <v>-0.1</v>
      </c>
      <c r="E355" s="605"/>
      <c r="F355" s="166">
        <v>0.11</v>
      </c>
    </row>
    <row r="356" spans="1:7" x14ac:dyDescent="0.3">
      <c r="A356" s="180" t="s">
        <v>221</v>
      </c>
      <c r="B356" s="671">
        <v>0.75</v>
      </c>
      <c r="C356" s="435">
        <v>0.86</v>
      </c>
      <c r="D356" s="86">
        <f t="shared" si="18"/>
        <v>0.10999999999999999</v>
      </c>
      <c r="E356" s="605"/>
      <c r="F356" s="166">
        <v>0.56999999999999995</v>
      </c>
    </row>
    <row r="357" spans="1:7" x14ac:dyDescent="0.3">
      <c r="A357" s="180" t="s">
        <v>222</v>
      </c>
      <c r="B357" s="671">
        <v>0.1</v>
      </c>
      <c r="C357" s="435">
        <v>0.14000000000000001</v>
      </c>
      <c r="D357" s="86">
        <f t="shared" si="18"/>
        <v>4.0000000000000008E-2</v>
      </c>
      <c r="E357" s="605"/>
      <c r="F357" s="166">
        <v>0.28999999999999998</v>
      </c>
    </row>
    <row r="358" spans="1:7" x14ac:dyDescent="0.3">
      <c r="A358" s="665" t="s">
        <v>223</v>
      </c>
      <c r="B358" s="671">
        <v>0.05</v>
      </c>
      <c r="C358" s="435">
        <v>0</v>
      </c>
      <c r="D358" s="86">
        <f t="shared" si="18"/>
        <v>-0.05</v>
      </c>
      <c r="E358" s="605"/>
      <c r="F358" s="166">
        <v>0.01</v>
      </c>
    </row>
    <row r="359" spans="1:7" x14ac:dyDescent="0.3">
      <c r="A359" s="665" t="s">
        <v>215</v>
      </c>
      <c r="B359" s="671">
        <v>0</v>
      </c>
      <c r="C359" s="435">
        <v>0</v>
      </c>
      <c r="D359" s="86">
        <f t="shared" si="18"/>
        <v>0</v>
      </c>
      <c r="E359" s="605"/>
      <c r="F359" s="166">
        <v>0</v>
      </c>
    </row>
    <row r="360" spans="1:7" x14ac:dyDescent="0.3">
      <c r="A360" s="180" t="s">
        <v>214</v>
      </c>
      <c r="B360" s="671">
        <v>0</v>
      </c>
      <c r="C360" s="435">
        <v>0</v>
      </c>
      <c r="D360" s="86">
        <f t="shared" si="18"/>
        <v>0</v>
      </c>
      <c r="E360" s="605"/>
      <c r="F360" s="166">
        <v>0</v>
      </c>
    </row>
    <row r="361" spans="1:7" x14ac:dyDescent="0.3">
      <c r="A361" s="665" t="s">
        <v>224</v>
      </c>
      <c r="B361" s="671">
        <v>0</v>
      </c>
      <c r="C361" s="435">
        <v>0</v>
      </c>
      <c r="D361" s="86">
        <f t="shared" si="18"/>
        <v>0</v>
      </c>
      <c r="E361" s="605"/>
      <c r="F361" s="166">
        <v>0</v>
      </c>
    </row>
    <row r="362" spans="1:7" ht="15" thickBot="1" x14ac:dyDescent="0.35">
      <c r="A362" s="666" t="s">
        <v>219</v>
      </c>
      <c r="B362" s="672">
        <v>0</v>
      </c>
      <c r="C362" s="438">
        <v>0</v>
      </c>
      <c r="D362" s="673">
        <f>C362-B362</f>
        <v>0</v>
      </c>
      <c r="E362" s="612"/>
      <c r="F362" s="167">
        <v>0</v>
      </c>
    </row>
    <row r="363" spans="1:7" x14ac:dyDescent="0.3">
      <c r="A363" s="26"/>
      <c r="B363" s="24"/>
      <c r="C363" s="24"/>
      <c r="D363" s="25"/>
      <c r="E363" s="4"/>
      <c r="F363" s="5"/>
    </row>
    <row r="364" spans="1:7" ht="26.25" customHeight="1" thickBot="1" x14ac:dyDescent="0.35">
      <c r="A364" s="807" t="s">
        <v>225</v>
      </c>
      <c r="B364" s="808"/>
      <c r="C364" s="808"/>
      <c r="D364" s="808"/>
      <c r="E364" s="808"/>
      <c r="F364" s="809"/>
    </row>
    <row r="365" spans="1:7" ht="14.5" thickBot="1" x14ac:dyDescent="0.35">
      <c r="A365" s="663"/>
      <c r="B365" s="45"/>
      <c r="C365" s="45"/>
      <c r="D365" s="7"/>
      <c r="E365" s="7"/>
      <c r="F365" s="661"/>
      <c r="G365" s="4"/>
    </row>
    <row r="366" spans="1:7" ht="18.75" customHeight="1" x14ac:dyDescent="0.3">
      <c r="A366" s="748" t="s">
        <v>192</v>
      </c>
      <c r="B366" s="749"/>
      <c r="C366" s="749"/>
      <c r="D366" s="749"/>
      <c r="E366" s="749"/>
      <c r="F366" s="750"/>
    </row>
    <row r="367" spans="1:7" ht="18.75" customHeight="1" thickBot="1" x14ac:dyDescent="0.35">
      <c r="A367" s="742">
        <v>43435</v>
      </c>
      <c r="B367" s="743"/>
      <c r="C367" s="743"/>
      <c r="D367" s="743"/>
      <c r="E367" s="743"/>
      <c r="F367" s="744"/>
    </row>
    <row r="368" spans="1:7" ht="18.75" customHeight="1" thickBot="1" x14ac:dyDescent="0.35">
      <c r="A368" s="512"/>
      <c r="B368" s="765">
        <v>43405</v>
      </c>
      <c r="C368" s="767">
        <v>43435</v>
      </c>
      <c r="D368" s="798" t="s">
        <v>0</v>
      </c>
      <c r="E368" s="751" t="s">
        <v>210</v>
      </c>
      <c r="F368" s="752"/>
    </row>
    <row r="369" spans="1:6" ht="18.75" customHeight="1" thickBot="1" x14ac:dyDescent="0.35">
      <c r="A369" s="513"/>
      <c r="B369" s="766"/>
      <c r="C369" s="768"/>
      <c r="D369" s="770"/>
      <c r="E369" s="21" t="s">
        <v>1</v>
      </c>
      <c r="F369" s="20" t="s">
        <v>15</v>
      </c>
    </row>
    <row r="370" spans="1:6" ht="16" thickBot="1" x14ac:dyDescent="0.35">
      <c r="A370" s="64" t="s">
        <v>207</v>
      </c>
      <c r="B370" s="212">
        <v>114</v>
      </c>
      <c r="C370" s="212">
        <v>47</v>
      </c>
      <c r="D370" s="213">
        <f>(C370-B370)/B370</f>
        <v>-0.58771929824561409</v>
      </c>
      <c r="E370" s="215">
        <v>696</v>
      </c>
      <c r="F370" s="214">
        <f>E370/G39</f>
        <v>116</v>
      </c>
    </row>
    <row r="371" spans="1:6" x14ac:dyDescent="0.3">
      <c r="A371" s="70" t="s">
        <v>33</v>
      </c>
      <c r="B371" s="71">
        <v>1</v>
      </c>
      <c r="C371" s="71">
        <v>1</v>
      </c>
      <c r="D371" s="44">
        <f>C371-B371</f>
        <v>0</v>
      </c>
      <c r="E371" s="476"/>
      <c r="F371" s="73">
        <v>0.97</v>
      </c>
    </row>
    <row r="372" spans="1:6" x14ac:dyDescent="0.3">
      <c r="A372" s="38" t="s">
        <v>34</v>
      </c>
      <c r="B372" s="155">
        <v>0</v>
      </c>
      <c r="C372" s="74">
        <v>0</v>
      </c>
      <c r="D372" s="81">
        <f>C372-B372</f>
        <v>0</v>
      </c>
      <c r="E372" s="236"/>
      <c r="F372" s="166">
        <v>0.03</v>
      </c>
    </row>
    <row r="373" spans="1:6" ht="5.25" customHeight="1" x14ac:dyDescent="0.3">
      <c r="A373" s="180"/>
      <c r="B373" s="613"/>
      <c r="C373" s="613"/>
      <c r="D373" s="614"/>
      <c r="E373" s="236"/>
      <c r="F373" s="606"/>
    </row>
    <row r="374" spans="1:6" x14ac:dyDescent="0.3">
      <c r="A374" s="430" t="s">
        <v>211</v>
      </c>
      <c r="B374" s="155">
        <v>0</v>
      </c>
      <c r="C374" s="74">
        <v>0</v>
      </c>
      <c r="D374" s="44">
        <f>C374-B374</f>
        <v>0</v>
      </c>
      <c r="E374" s="236"/>
      <c r="F374" s="166">
        <v>0</v>
      </c>
    </row>
    <row r="375" spans="1:6" x14ac:dyDescent="0.3">
      <c r="A375" s="430" t="s">
        <v>212</v>
      </c>
      <c r="B375" s="155">
        <v>0.28999999999999998</v>
      </c>
      <c r="C375" s="155">
        <v>0</v>
      </c>
      <c r="D375" s="44">
        <f t="shared" ref="D375:D378" si="19">C375-B375</f>
        <v>-0.28999999999999998</v>
      </c>
      <c r="E375" s="236"/>
      <c r="F375" s="166">
        <v>0.05</v>
      </c>
    </row>
    <row r="376" spans="1:6" x14ac:dyDescent="0.3">
      <c r="A376" s="430" t="s">
        <v>213</v>
      </c>
      <c r="B376" s="155">
        <v>0</v>
      </c>
      <c r="C376" s="155">
        <v>0</v>
      </c>
      <c r="D376" s="44">
        <f t="shared" si="19"/>
        <v>0</v>
      </c>
      <c r="E376" s="236"/>
      <c r="F376" s="166">
        <v>0</v>
      </c>
    </row>
    <row r="377" spans="1:6" x14ac:dyDescent="0.3">
      <c r="A377" s="431" t="s">
        <v>214</v>
      </c>
      <c r="B377" s="155">
        <v>0</v>
      </c>
      <c r="C377" s="155">
        <v>0</v>
      </c>
      <c r="D377" s="44">
        <f t="shared" si="19"/>
        <v>0</v>
      </c>
      <c r="E377" s="236"/>
      <c r="F377" s="166">
        <v>0</v>
      </c>
    </row>
    <row r="378" spans="1:6" x14ac:dyDescent="0.3">
      <c r="A378" s="431" t="s">
        <v>215</v>
      </c>
      <c r="B378" s="155">
        <v>0</v>
      </c>
      <c r="C378" s="155">
        <v>0</v>
      </c>
      <c r="D378" s="44">
        <f t="shared" si="19"/>
        <v>0</v>
      </c>
      <c r="E378" s="236"/>
      <c r="F378" s="166">
        <v>0</v>
      </c>
    </row>
    <row r="379" spans="1:6" x14ac:dyDescent="0.3">
      <c r="A379" s="431" t="s">
        <v>217</v>
      </c>
      <c r="B379" s="155">
        <v>1</v>
      </c>
      <c r="C379" s="74">
        <v>0</v>
      </c>
      <c r="D379" s="44">
        <f>C379-B379</f>
        <v>-1</v>
      </c>
      <c r="E379" s="236"/>
      <c r="F379" s="166">
        <v>0.79</v>
      </c>
    </row>
    <row r="380" spans="1:6" x14ac:dyDescent="0.3">
      <c r="A380" s="431" t="s">
        <v>218</v>
      </c>
      <c r="B380" s="155">
        <v>0</v>
      </c>
      <c r="C380" s="74">
        <v>0</v>
      </c>
      <c r="D380" s="44">
        <f>C380-B380</f>
        <v>0</v>
      </c>
      <c r="E380" s="236"/>
      <c r="F380" s="166">
        <v>0</v>
      </c>
    </row>
    <row r="381" spans="1:6" ht="15" thickBot="1" x14ac:dyDescent="0.35">
      <c r="A381" s="430" t="s">
        <v>219</v>
      </c>
      <c r="B381" s="154">
        <v>0</v>
      </c>
      <c r="C381" s="154">
        <v>0</v>
      </c>
      <c r="D381" s="192">
        <f>C381-B381</f>
        <v>0</v>
      </c>
      <c r="E381" s="237"/>
      <c r="F381" s="167">
        <v>0</v>
      </c>
    </row>
    <row r="382" spans="1:6" ht="16" thickBot="1" x14ac:dyDescent="0.35">
      <c r="A382" s="514" t="s">
        <v>107</v>
      </c>
      <c r="B382" s="615"/>
      <c r="C382" s="615"/>
      <c r="D382" s="479"/>
      <c r="E382" s="320"/>
      <c r="F382" s="616"/>
    </row>
    <row r="383" spans="1:6" x14ac:dyDescent="0.3">
      <c r="A383" s="33" t="s">
        <v>119</v>
      </c>
      <c r="B383" s="104">
        <v>0</v>
      </c>
      <c r="C383" s="104">
        <v>0</v>
      </c>
      <c r="D383" s="44">
        <f>C383-B383</f>
        <v>0</v>
      </c>
      <c r="E383" s="80">
        <v>0</v>
      </c>
      <c r="F383" s="168">
        <v>0</v>
      </c>
    </row>
    <row r="384" spans="1:6" ht="15" thickBot="1" x14ac:dyDescent="0.35">
      <c r="A384" s="33" t="s">
        <v>202</v>
      </c>
      <c r="B384" s="105">
        <v>41</v>
      </c>
      <c r="C384" s="105">
        <v>43</v>
      </c>
      <c r="D384" s="44">
        <f>(C384-B384)/B384</f>
        <v>4.878048780487805E-2</v>
      </c>
      <c r="E384" s="236"/>
      <c r="F384" s="223">
        <v>42</v>
      </c>
    </row>
    <row r="385" spans="1:6" ht="16" thickBot="1" x14ac:dyDescent="0.35">
      <c r="A385" s="63" t="s">
        <v>6</v>
      </c>
      <c r="B385" s="615"/>
      <c r="C385" s="615"/>
      <c r="D385" s="479"/>
      <c r="E385" s="320"/>
      <c r="F385" s="321"/>
    </row>
    <row r="386" spans="1:6" ht="14.5" thickBot="1" x14ac:dyDescent="0.35">
      <c r="A386" s="211" t="s">
        <v>52</v>
      </c>
      <c r="B386" s="212">
        <v>2708</v>
      </c>
      <c r="C386" s="212">
        <v>2689</v>
      </c>
      <c r="D386" s="213">
        <f>(C386-B386)/B386</f>
        <v>-7.0162481536189068E-3</v>
      </c>
      <c r="E386" s="736">
        <v>15619</v>
      </c>
      <c r="F386" s="244">
        <f>E386/G39</f>
        <v>2603.1666666666665</v>
      </c>
    </row>
    <row r="387" spans="1:6" ht="16" thickBot="1" x14ac:dyDescent="0.35">
      <c r="A387" s="63" t="s">
        <v>9</v>
      </c>
      <c r="B387" s="615"/>
      <c r="C387" s="615"/>
      <c r="D387" s="479"/>
      <c r="E387" s="320"/>
      <c r="F387" s="321"/>
    </row>
    <row r="388" spans="1:6" x14ac:dyDescent="0.3">
      <c r="A388" s="441" t="s">
        <v>10</v>
      </c>
      <c r="B388" s="442">
        <v>101</v>
      </c>
      <c r="C388" s="442">
        <v>87</v>
      </c>
      <c r="D388" s="219">
        <f>(C388-B388)/B388</f>
        <v>-0.13861386138613863</v>
      </c>
      <c r="E388" s="330">
        <v>312</v>
      </c>
      <c r="F388" s="331">
        <f>E388/G39</f>
        <v>52</v>
      </c>
    </row>
    <row r="389" spans="1:6" x14ac:dyDescent="0.3">
      <c r="A389" s="430" t="s">
        <v>211</v>
      </c>
      <c r="B389" s="155">
        <v>0.01</v>
      </c>
      <c r="C389" s="155">
        <v>0.02</v>
      </c>
      <c r="D389" s="44">
        <f>C389-B389</f>
        <v>0.01</v>
      </c>
      <c r="E389" s="236"/>
      <c r="F389" s="166">
        <v>0.01</v>
      </c>
    </row>
    <row r="390" spans="1:6" x14ac:dyDescent="0.3">
      <c r="A390" s="430" t="s">
        <v>212</v>
      </c>
      <c r="B390" s="155">
        <v>0</v>
      </c>
      <c r="C390" s="155">
        <v>0.03</v>
      </c>
      <c r="D390" s="44">
        <f t="shared" ref="D390:D398" si="20">C390-B390</f>
        <v>0.03</v>
      </c>
      <c r="E390" s="236"/>
      <c r="F390" s="166">
        <v>7.0000000000000007E-2</v>
      </c>
    </row>
    <row r="391" spans="1:6" x14ac:dyDescent="0.3">
      <c r="A391" s="430" t="s">
        <v>213</v>
      </c>
      <c r="B391" s="155">
        <v>8.8999999999999996E-2</v>
      </c>
      <c r="C391" s="155">
        <v>4.5999999999999999E-2</v>
      </c>
      <c r="D391" s="44">
        <f t="shared" si="20"/>
        <v>-4.2999999999999997E-2</v>
      </c>
      <c r="E391" s="236"/>
      <c r="F391" s="166">
        <v>7.0000000000000007E-2</v>
      </c>
    </row>
    <row r="392" spans="1:6" x14ac:dyDescent="0.3">
      <c r="A392" s="431" t="s">
        <v>221</v>
      </c>
      <c r="B392" s="155">
        <v>0.58399999999999996</v>
      </c>
      <c r="C392" s="155">
        <v>0.71299999999999997</v>
      </c>
      <c r="D392" s="44">
        <f t="shared" si="20"/>
        <v>0.129</v>
      </c>
      <c r="E392" s="236"/>
      <c r="F392" s="166">
        <v>0.43</v>
      </c>
    </row>
    <row r="393" spans="1:6" x14ac:dyDescent="0.3">
      <c r="A393" s="431" t="s">
        <v>87</v>
      </c>
      <c r="B393" s="155">
        <v>0.27700000000000002</v>
      </c>
      <c r="C393" s="155">
        <v>0.14899999999999999</v>
      </c>
      <c r="D393" s="44">
        <f t="shared" si="20"/>
        <v>-0.12800000000000003</v>
      </c>
      <c r="E393" s="236"/>
      <c r="F393" s="166">
        <v>0.34</v>
      </c>
    </row>
    <row r="394" spans="1:6" x14ac:dyDescent="0.3">
      <c r="A394" s="431" t="s">
        <v>227</v>
      </c>
      <c r="B394" s="155">
        <v>0.01</v>
      </c>
      <c r="C394" s="155">
        <v>2.3E-2</v>
      </c>
      <c r="D394" s="44">
        <f t="shared" si="20"/>
        <v>1.2999999999999999E-2</v>
      </c>
      <c r="E394" s="236"/>
      <c r="F394" s="166">
        <v>0.01</v>
      </c>
    </row>
    <row r="395" spans="1:6" x14ac:dyDescent="0.3">
      <c r="A395" s="430" t="s">
        <v>215</v>
      </c>
      <c r="B395" s="155">
        <v>0</v>
      </c>
      <c r="C395" s="155">
        <v>0.1</v>
      </c>
      <c r="D395" s="44">
        <f t="shared" si="20"/>
        <v>0.1</v>
      </c>
      <c r="E395" s="236"/>
      <c r="F395" s="166">
        <v>0.02</v>
      </c>
    </row>
    <row r="396" spans="1:6" x14ac:dyDescent="0.3">
      <c r="A396" s="430" t="s">
        <v>214</v>
      </c>
      <c r="B396" s="155">
        <v>0</v>
      </c>
      <c r="C396" s="155">
        <v>0</v>
      </c>
      <c r="D396" s="44">
        <f t="shared" si="20"/>
        <v>0</v>
      </c>
      <c r="E396" s="236"/>
      <c r="F396" s="166">
        <v>0</v>
      </c>
    </row>
    <row r="397" spans="1:6" x14ac:dyDescent="0.3">
      <c r="A397" s="431" t="s">
        <v>224</v>
      </c>
      <c r="B397" s="155">
        <v>0</v>
      </c>
      <c r="C397" s="155">
        <v>0</v>
      </c>
      <c r="D397" s="44">
        <f t="shared" si="20"/>
        <v>0</v>
      </c>
      <c r="E397" s="236"/>
      <c r="F397" s="166">
        <v>0</v>
      </c>
    </row>
    <row r="398" spans="1:6" ht="15" thickBot="1" x14ac:dyDescent="0.35">
      <c r="A398" s="432" t="s">
        <v>219</v>
      </c>
      <c r="B398" s="154">
        <v>0.03</v>
      </c>
      <c r="C398" s="154">
        <v>1.0999999999999999E-2</v>
      </c>
      <c r="D398" s="206">
        <f t="shared" si="20"/>
        <v>-1.9E-2</v>
      </c>
      <c r="E398" s="237"/>
      <c r="F398" s="167">
        <v>0.06</v>
      </c>
    </row>
    <row r="399" spans="1:6" ht="26.25" customHeight="1" thickBot="1" x14ac:dyDescent="0.35">
      <c r="A399" s="810" t="s">
        <v>226</v>
      </c>
      <c r="B399" s="811"/>
      <c r="C399" s="811"/>
      <c r="D399" s="811"/>
      <c r="E399" s="811"/>
      <c r="F399" s="812"/>
    </row>
    <row r="400" spans="1:6" ht="14.5" thickBot="1" x14ac:dyDescent="0.35">
      <c r="A400" s="8"/>
      <c r="B400" s="9"/>
      <c r="C400" s="9"/>
      <c r="D400" s="10"/>
      <c r="E400" s="10"/>
      <c r="F400" s="3"/>
    </row>
    <row r="401" spans="1:89" ht="18.75" customHeight="1" x14ac:dyDescent="0.3">
      <c r="A401" s="748" t="s">
        <v>206</v>
      </c>
      <c r="B401" s="749"/>
      <c r="C401" s="749"/>
      <c r="D401" s="749"/>
      <c r="E401" s="749"/>
      <c r="F401" s="750"/>
    </row>
    <row r="402" spans="1:89" ht="18.75" customHeight="1" thickBot="1" x14ac:dyDescent="0.35">
      <c r="A402" s="742">
        <v>43435</v>
      </c>
      <c r="B402" s="743"/>
      <c r="C402" s="743"/>
      <c r="D402" s="743"/>
      <c r="E402" s="743"/>
      <c r="F402" s="744"/>
    </row>
    <row r="403" spans="1:89" ht="18.75" customHeight="1" thickBot="1" x14ac:dyDescent="0.35">
      <c r="A403" s="91"/>
      <c r="B403" s="765">
        <v>43405</v>
      </c>
      <c r="C403" s="767">
        <v>43435</v>
      </c>
      <c r="D403" s="795" t="s">
        <v>0</v>
      </c>
      <c r="E403" s="751" t="s">
        <v>210</v>
      </c>
      <c r="F403" s="752"/>
    </row>
    <row r="404" spans="1:89" ht="18.75" customHeight="1" thickBot="1" x14ac:dyDescent="0.35">
      <c r="A404" s="92"/>
      <c r="B404" s="766"/>
      <c r="C404" s="768"/>
      <c r="D404" s="780"/>
      <c r="E404" s="458" t="s">
        <v>1</v>
      </c>
      <c r="F404" s="462" t="s">
        <v>15</v>
      </c>
    </row>
    <row r="405" spans="1:89" ht="16" thickBot="1" x14ac:dyDescent="0.35">
      <c r="A405" s="54" t="s">
        <v>187</v>
      </c>
      <c r="B405" s="447"/>
      <c r="C405" s="447"/>
      <c r="D405" s="454"/>
      <c r="E405" s="443"/>
      <c r="F405" s="463"/>
    </row>
    <row r="406" spans="1:89" ht="14.5" thickBot="1" x14ac:dyDescent="0.35">
      <c r="A406" s="62" t="s">
        <v>2</v>
      </c>
      <c r="B406" s="449">
        <v>609</v>
      </c>
      <c r="C406" s="449">
        <v>517</v>
      </c>
      <c r="D406" s="84">
        <f>(C406-B406)/B406</f>
        <v>-0.15106732348111659</v>
      </c>
      <c r="E406" s="459">
        <v>3848</v>
      </c>
      <c r="F406" s="65">
        <f>E406/G39</f>
        <v>641.33333333333337</v>
      </c>
    </row>
    <row r="407" spans="1:89" ht="16" thickBot="1" x14ac:dyDescent="0.35">
      <c r="A407" s="63" t="s">
        <v>208</v>
      </c>
      <c r="B407" s="448"/>
      <c r="C407" s="448"/>
      <c r="D407" s="455"/>
      <c r="E407" s="445"/>
      <c r="F407" s="464"/>
    </row>
    <row r="408" spans="1:89" x14ac:dyDescent="0.3">
      <c r="A408" s="32" t="s">
        <v>203</v>
      </c>
      <c r="B408" s="450">
        <v>0</v>
      </c>
      <c r="C408" s="450">
        <v>2</v>
      </c>
      <c r="D408" s="84" t="e">
        <f>(C408-B408)/B408</f>
        <v>#DIV/0!</v>
      </c>
      <c r="E408" s="460">
        <v>10</v>
      </c>
      <c r="F408" s="36">
        <f>E408/G39</f>
        <v>1.6666666666666667</v>
      </c>
    </row>
    <row r="409" spans="1:89" ht="14.5" thickBot="1" x14ac:dyDescent="0.35">
      <c r="A409" s="32" t="s">
        <v>42</v>
      </c>
      <c r="B409" s="452">
        <v>0</v>
      </c>
      <c r="C409" s="452">
        <v>3</v>
      </c>
      <c r="D409" s="84" t="e">
        <f>(C409-B409)/B409</f>
        <v>#DIV/0!</v>
      </c>
      <c r="E409" s="371">
        <v>14</v>
      </c>
      <c r="F409" s="284">
        <f>E409/G39</f>
        <v>2.3333333333333335</v>
      </c>
    </row>
    <row r="410" spans="1:89" ht="16" thickBot="1" x14ac:dyDescent="0.35">
      <c r="A410" s="64" t="s">
        <v>6</v>
      </c>
      <c r="B410" s="448"/>
      <c r="C410" s="448"/>
      <c r="D410" s="456"/>
      <c r="E410" s="445"/>
      <c r="F410" s="464"/>
    </row>
    <row r="411" spans="1:89" x14ac:dyDescent="0.3">
      <c r="A411" s="34" t="s">
        <v>7</v>
      </c>
      <c r="B411" s="449">
        <v>4032</v>
      </c>
      <c r="C411" s="449">
        <v>4009</v>
      </c>
      <c r="D411" s="96">
        <f>(C411-B411)/B411</f>
        <v>-5.704365079365079E-3</v>
      </c>
      <c r="E411" s="580"/>
      <c r="F411" s="103">
        <v>4007</v>
      </c>
    </row>
    <row r="412" spans="1:89" ht="14.5" thickBot="1" x14ac:dyDescent="0.35">
      <c r="A412" s="59" t="s">
        <v>8</v>
      </c>
      <c r="B412" s="451">
        <v>3529</v>
      </c>
      <c r="C412" s="451">
        <v>3459</v>
      </c>
      <c r="D412" s="97">
        <f>(C412-B412)/B412</f>
        <v>-1.9835647492207426E-2</v>
      </c>
      <c r="E412" s="618"/>
      <c r="F412" s="101">
        <v>3551</v>
      </c>
    </row>
    <row r="413" spans="1:89" s="222" customFormat="1" ht="16" thickBot="1" x14ac:dyDescent="0.35">
      <c r="A413" s="63" t="s">
        <v>9</v>
      </c>
      <c r="B413" s="448"/>
      <c r="C413" s="448"/>
      <c r="D413" s="515"/>
      <c r="E413" s="445"/>
      <c r="F413" s="464"/>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row>
    <row r="414" spans="1:89" ht="14.5" thickBot="1" x14ac:dyDescent="0.35">
      <c r="A414" s="23" t="s">
        <v>10</v>
      </c>
      <c r="B414" s="453">
        <v>251</v>
      </c>
      <c r="C414" s="453">
        <v>281</v>
      </c>
      <c r="D414" s="457">
        <f>(C414-B414)/B414</f>
        <v>0.11952191235059761</v>
      </c>
      <c r="E414" s="461">
        <v>1635</v>
      </c>
      <c r="F414" s="68">
        <f>E414/G39</f>
        <v>272.5</v>
      </c>
    </row>
    <row r="415" spans="1:89" x14ac:dyDescent="0.3">
      <c r="A415" s="755" t="s">
        <v>99</v>
      </c>
      <c r="B415" s="756"/>
      <c r="C415" s="756"/>
      <c r="D415" s="756"/>
      <c r="E415" s="756"/>
      <c r="F415" s="757"/>
    </row>
    <row r="416" spans="1:89" ht="14.5" thickBot="1" x14ac:dyDescent="0.35">
      <c r="A416" s="6"/>
      <c r="B416" s="2"/>
      <c r="C416" s="2"/>
      <c r="D416" s="2"/>
      <c r="E416" s="2"/>
      <c r="F416" s="3"/>
    </row>
    <row r="417" spans="1:6" ht="18.75" customHeight="1" x14ac:dyDescent="0.3">
      <c r="A417" s="758" t="s">
        <v>58</v>
      </c>
      <c r="B417" s="759"/>
      <c r="C417" s="759"/>
      <c r="D417" s="759"/>
      <c r="E417" s="759"/>
      <c r="F417" s="760"/>
    </row>
    <row r="418" spans="1:6" ht="18.75" customHeight="1" thickBot="1" x14ac:dyDescent="0.35">
      <c r="A418" s="742">
        <v>43435</v>
      </c>
      <c r="B418" s="743"/>
      <c r="C418" s="743"/>
      <c r="D418" s="743"/>
      <c r="E418" s="743"/>
      <c r="F418" s="744"/>
    </row>
    <row r="419" spans="1:6" ht="18.75" customHeight="1" thickBot="1" x14ac:dyDescent="0.35">
      <c r="A419" s="516"/>
      <c r="B419" s="765">
        <v>43405</v>
      </c>
      <c r="C419" s="767">
        <v>43435</v>
      </c>
      <c r="D419" s="795" t="s">
        <v>0</v>
      </c>
      <c r="E419" s="751" t="s">
        <v>210</v>
      </c>
      <c r="F419" s="752"/>
    </row>
    <row r="420" spans="1:6" ht="18.75" customHeight="1" thickBot="1" x14ac:dyDescent="0.35">
      <c r="A420" s="517"/>
      <c r="B420" s="766"/>
      <c r="C420" s="768"/>
      <c r="D420" s="780"/>
      <c r="E420" s="209" t="s">
        <v>1</v>
      </c>
      <c r="F420" s="210" t="s">
        <v>15</v>
      </c>
    </row>
    <row r="421" spans="1:6" ht="16" thickBot="1" x14ac:dyDescent="0.35">
      <c r="A421" s="511" t="s">
        <v>16</v>
      </c>
      <c r="B421" s="467"/>
      <c r="C421" s="467"/>
      <c r="D421" s="455"/>
      <c r="E421" s="320"/>
      <c r="F421" s="321"/>
    </row>
    <row r="422" spans="1:6" x14ac:dyDescent="0.3">
      <c r="A422" s="716" t="s">
        <v>44</v>
      </c>
      <c r="B422" s="680">
        <v>97</v>
      </c>
      <c r="C422" s="717">
        <v>48</v>
      </c>
      <c r="D422" s="718">
        <f t="shared" ref="D422:D452" si="21">(C422-B422)/B422</f>
        <v>-0.50515463917525771</v>
      </c>
      <c r="E422" s="625">
        <v>429</v>
      </c>
      <c r="F422" s="626">
        <f>E422/G39</f>
        <v>71.5</v>
      </c>
    </row>
    <row r="423" spans="1:6" x14ac:dyDescent="0.3">
      <c r="A423" s="480" t="s">
        <v>94</v>
      </c>
      <c r="B423" s="690">
        <v>94</v>
      </c>
      <c r="C423" s="681">
        <v>41</v>
      </c>
      <c r="D423" s="140">
        <f t="shared" si="21"/>
        <v>-0.56382978723404253</v>
      </c>
      <c r="E423" s="611"/>
      <c r="F423" s="468">
        <v>68</v>
      </c>
    </row>
    <row r="424" spans="1:6" s="222" customFormat="1" ht="5.25" customHeight="1" x14ac:dyDescent="0.3">
      <c r="A424" s="28"/>
      <c r="B424" s="682"/>
      <c r="C424" s="693"/>
      <c r="D424" s="636"/>
      <c r="E424" s="129"/>
      <c r="F424" s="114"/>
    </row>
    <row r="425" spans="1:6" x14ac:dyDescent="0.3">
      <c r="A425" s="471" t="s">
        <v>45</v>
      </c>
      <c r="B425" s="683"/>
      <c r="C425" s="132"/>
      <c r="D425" s="84"/>
      <c r="E425" s="637"/>
      <c r="F425" s="139"/>
    </row>
    <row r="426" spans="1:6" x14ac:dyDescent="0.3">
      <c r="A426" s="472" t="s">
        <v>137</v>
      </c>
      <c r="B426" s="684">
        <v>171</v>
      </c>
      <c r="C426" s="694">
        <v>145</v>
      </c>
      <c r="D426" s="98">
        <f t="shared" si="21"/>
        <v>-0.15204678362573099</v>
      </c>
      <c r="E426" s="584"/>
      <c r="F426" s="239">
        <v>138</v>
      </c>
    </row>
    <row r="427" spans="1:6" x14ac:dyDescent="0.3">
      <c r="A427" s="472" t="s">
        <v>138</v>
      </c>
      <c r="B427" s="684">
        <v>7</v>
      </c>
      <c r="C427" s="694">
        <v>37</v>
      </c>
      <c r="D427" s="98">
        <f t="shared" si="21"/>
        <v>4.2857142857142856</v>
      </c>
      <c r="E427" s="584"/>
      <c r="F427" s="240">
        <v>21</v>
      </c>
    </row>
    <row r="428" spans="1:6" x14ac:dyDescent="0.3">
      <c r="A428" s="480" t="s">
        <v>139</v>
      </c>
      <c r="B428" s="685">
        <v>46</v>
      </c>
      <c r="C428" s="695">
        <v>47</v>
      </c>
      <c r="D428" s="465">
        <f t="shared" si="21"/>
        <v>2.1739130434782608E-2</v>
      </c>
      <c r="E428" s="611"/>
      <c r="F428" s="469">
        <v>60</v>
      </c>
    </row>
    <row r="429" spans="1:6" ht="4.5" customHeight="1" x14ac:dyDescent="0.3">
      <c r="A429" s="470"/>
      <c r="B429" s="682"/>
      <c r="C429" s="693"/>
      <c r="D429" s="636"/>
      <c r="E429" s="129"/>
      <c r="F429" s="114"/>
    </row>
    <row r="430" spans="1:6" x14ac:dyDescent="0.3">
      <c r="A430" s="82" t="s">
        <v>46</v>
      </c>
      <c r="B430" s="686">
        <v>69</v>
      </c>
      <c r="C430" s="696">
        <v>46</v>
      </c>
      <c r="D430" s="465">
        <f t="shared" si="21"/>
        <v>-0.33333333333333331</v>
      </c>
      <c r="E430" s="638">
        <v>460</v>
      </c>
      <c r="F430" s="128">
        <f>E430/G39</f>
        <v>76.666666666666671</v>
      </c>
    </row>
    <row r="431" spans="1:6" ht="6" customHeight="1" x14ac:dyDescent="0.3">
      <c r="A431" s="470"/>
      <c r="B431" s="682"/>
      <c r="C431" s="693"/>
      <c r="D431" s="636"/>
      <c r="E431" s="129"/>
      <c r="F431" s="114"/>
    </row>
    <row r="432" spans="1:6" x14ac:dyDescent="0.3">
      <c r="A432" s="82" t="s">
        <v>140</v>
      </c>
      <c r="B432" s="687">
        <v>49</v>
      </c>
      <c r="C432" s="697">
        <v>31</v>
      </c>
      <c r="D432" s="96">
        <f t="shared" si="21"/>
        <v>-0.36734693877551022</v>
      </c>
      <c r="E432" s="639"/>
      <c r="F432" s="242">
        <v>52</v>
      </c>
    </row>
    <row r="433" spans="1:6" x14ac:dyDescent="0.3">
      <c r="A433" s="109" t="s">
        <v>141</v>
      </c>
      <c r="B433" s="684">
        <v>11</v>
      </c>
      <c r="C433" s="694">
        <v>10</v>
      </c>
      <c r="D433" s="98">
        <f t="shared" si="21"/>
        <v>-9.0909090909090912E-2</v>
      </c>
      <c r="E433" s="584"/>
      <c r="F433" s="240">
        <v>11</v>
      </c>
    </row>
    <row r="434" spans="1:6" x14ac:dyDescent="0.3">
      <c r="A434" s="108" t="s">
        <v>143</v>
      </c>
      <c r="B434" s="688"/>
      <c r="C434" s="698"/>
      <c r="D434" s="96"/>
      <c r="E434" s="129"/>
      <c r="F434" s="240"/>
    </row>
    <row r="435" spans="1:6" x14ac:dyDescent="0.3">
      <c r="A435" s="472" t="s">
        <v>128</v>
      </c>
      <c r="B435" s="689">
        <v>10</v>
      </c>
      <c r="C435" s="699">
        <v>9</v>
      </c>
      <c r="D435" s="98">
        <f t="shared" si="21"/>
        <v>-0.1</v>
      </c>
      <c r="E435" s="584"/>
      <c r="F435" s="240">
        <v>10</v>
      </c>
    </row>
    <row r="436" spans="1:6" x14ac:dyDescent="0.3">
      <c r="A436" s="480" t="s">
        <v>55</v>
      </c>
      <c r="B436" s="690">
        <v>1</v>
      </c>
      <c r="C436" s="681">
        <v>1</v>
      </c>
      <c r="D436" s="465">
        <f t="shared" si="21"/>
        <v>0</v>
      </c>
      <c r="E436" s="611"/>
      <c r="F436" s="469">
        <v>1</v>
      </c>
    </row>
    <row r="437" spans="1:6" ht="5.25" customHeight="1" x14ac:dyDescent="0.3">
      <c r="A437" s="470"/>
      <c r="B437" s="682"/>
      <c r="C437" s="693"/>
      <c r="D437" s="636"/>
      <c r="E437" s="129"/>
      <c r="F437" s="114"/>
    </row>
    <row r="438" spans="1:6" x14ac:dyDescent="0.3">
      <c r="A438" s="82" t="s">
        <v>47</v>
      </c>
      <c r="B438" s="691"/>
      <c r="C438" s="700"/>
      <c r="D438" s="84"/>
      <c r="E438" s="640"/>
      <c r="F438" s="197"/>
    </row>
    <row r="439" spans="1:6" x14ac:dyDescent="0.3">
      <c r="A439" s="480" t="s">
        <v>48</v>
      </c>
      <c r="B439" s="692">
        <v>81</v>
      </c>
      <c r="C439" s="701">
        <v>95</v>
      </c>
      <c r="D439" s="465">
        <f t="shared" si="21"/>
        <v>0.1728395061728395</v>
      </c>
      <c r="E439" s="611"/>
      <c r="F439" s="113">
        <v>92</v>
      </c>
    </row>
    <row r="440" spans="1:6" ht="6.75" customHeight="1" x14ac:dyDescent="0.3">
      <c r="A440" s="470"/>
      <c r="B440" s="682"/>
      <c r="C440" s="693"/>
      <c r="D440" s="636"/>
      <c r="E440" s="129"/>
      <c r="F440" s="114"/>
    </row>
    <row r="441" spans="1:6" x14ac:dyDescent="0.3">
      <c r="A441" s="82" t="s">
        <v>56</v>
      </c>
      <c r="B441" s="691"/>
      <c r="C441" s="700"/>
      <c r="D441" s="84"/>
      <c r="E441" s="637"/>
      <c r="F441" s="197"/>
    </row>
    <row r="442" spans="1:6" x14ac:dyDescent="0.3">
      <c r="A442" s="108" t="s">
        <v>140</v>
      </c>
      <c r="B442" s="684">
        <v>49</v>
      </c>
      <c r="C442" s="694">
        <v>31</v>
      </c>
      <c r="D442" s="98">
        <f t="shared" si="21"/>
        <v>-0.36734693877551022</v>
      </c>
      <c r="E442" s="584"/>
      <c r="F442" s="240">
        <v>52</v>
      </c>
    </row>
    <row r="443" spans="1:6" x14ac:dyDescent="0.3">
      <c r="A443" s="108" t="s">
        <v>141</v>
      </c>
      <c r="B443" s="684">
        <v>11</v>
      </c>
      <c r="C443" s="694">
        <v>10</v>
      </c>
      <c r="D443" s="98">
        <f t="shared" si="21"/>
        <v>-9.0909090909090912E-2</v>
      </c>
      <c r="E443" s="236"/>
      <c r="F443" s="240">
        <v>11</v>
      </c>
    </row>
    <row r="444" spans="1:6" ht="14.5" thickBot="1" x14ac:dyDescent="0.35">
      <c r="A444" s="619" t="s">
        <v>142</v>
      </c>
      <c r="B444" s="702">
        <v>9</v>
      </c>
      <c r="C444" s="703">
        <v>5</v>
      </c>
      <c r="D444" s="120">
        <f t="shared" si="21"/>
        <v>-0.44444444444444442</v>
      </c>
      <c r="E444" s="237"/>
      <c r="F444" s="241">
        <v>13</v>
      </c>
    </row>
    <row r="445" spans="1:6" ht="16" thickBot="1" x14ac:dyDescent="0.35">
      <c r="A445" s="511" t="s">
        <v>49</v>
      </c>
      <c r="B445" s="467"/>
      <c r="C445" s="628"/>
      <c r="D445" s="455"/>
      <c r="E445" s="320"/>
      <c r="F445" s="321"/>
    </row>
    <row r="446" spans="1:6" ht="14.5" thickBot="1" x14ac:dyDescent="0.35">
      <c r="A446" s="620" t="s">
        <v>50</v>
      </c>
      <c r="B446" s="704">
        <v>224</v>
      </c>
      <c r="C446" s="629">
        <v>229</v>
      </c>
      <c r="D446" s="120">
        <f t="shared" si="21"/>
        <v>2.2321428571428572E-2</v>
      </c>
      <c r="E446" s="195"/>
      <c r="F446" s="473">
        <v>219</v>
      </c>
    </row>
    <row r="447" spans="1:6" ht="16" thickBot="1" x14ac:dyDescent="0.35">
      <c r="A447" s="511" t="s">
        <v>51</v>
      </c>
      <c r="B447" s="467"/>
      <c r="C447" s="628"/>
      <c r="D447" s="455"/>
      <c r="E447" s="320"/>
      <c r="F447" s="321"/>
    </row>
    <row r="448" spans="1:6" ht="14.5" thickBot="1" x14ac:dyDescent="0.35">
      <c r="A448" s="620" t="s">
        <v>57</v>
      </c>
      <c r="B448" s="704">
        <v>49</v>
      </c>
      <c r="C448" s="629">
        <v>31</v>
      </c>
      <c r="D448" s="120">
        <f t="shared" si="21"/>
        <v>-0.36734693877551022</v>
      </c>
      <c r="E448" s="195">
        <v>313</v>
      </c>
      <c r="F448" s="473">
        <f>E448/G39</f>
        <v>52.166666666666664</v>
      </c>
    </row>
    <row r="449" spans="1:6" ht="16" thickBot="1" x14ac:dyDescent="0.35">
      <c r="A449" s="511" t="s">
        <v>6</v>
      </c>
      <c r="B449" s="319"/>
      <c r="C449" s="630"/>
      <c r="D449" s="455"/>
      <c r="E449" s="320"/>
      <c r="F449" s="479"/>
    </row>
    <row r="450" spans="1:6" x14ac:dyDescent="0.3">
      <c r="A450" s="474" t="s">
        <v>52</v>
      </c>
      <c r="B450" s="705">
        <v>7132</v>
      </c>
      <c r="C450" s="631">
        <v>7149</v>
      </c>
      <c r="D450" s="475">
        <f t="shared" si="21"/>
        <v>2.3836231071228267E-3</v>
      </c>
      <c r="E450" s="476"/>
      <c r="F450" s="197">
        <v>7093</v>
      </c>
    </row>
    <row r="451" spans="1:6" x14ac:dyDescent="0.3">
      <c r="A451" s="108" t="s">
        <v>53</v>
      </c>
      <c r="B451" s="706">
        <v>7132</v>
      </c>
      <c r="C451" s="632">
        <v>7149</v>
      </c>
      <c r="D451" s="218">
        <f t="shared" si="21"/>
        <v>2.3836231071228267E-3</v>
      </c>
      <c r="E451" s="236"/>
      <c r="F451" s="114">
        <v>7093</v>
      </c>
    </row>
    <row r="452" spans="1:6" ht="14.5" thickBot="1" x14ac:dyDescent="0.35">
      <c r="A452" s="619" t="s">
        <v>54</v>
      </c>
      <c r="B452" s="707">
        <v>1</v>
      </c>
      <c r="C452" s="633">
        <v>1</v>
      </c>
      <c r="D452" s="97">
        <f t="shared" si="21"/>
        <v>0</v>
      </c>
      <c r="E452" s="237"/>
      <c r="F452" s="194">
        <v>1</v>
      </c>
    </row>
    <row r="453" spans="1:6" ht="16" thickBot="1" x14ac:dyDescent="0.35">
      <c r="A453" s="511" t="s">
        <v>9</v>
      </c>
      <c r="B453" s="708"/>
      <c r="C453" s="634"/>
      <c r="D453" s="479"/>
      <c r="E453" s="320"/>
      <c r="F453" s="479"/>
    </row>
    <row r="454" spans="1:6" x14ac:dyDescent="0.3">
      <c r="A454" s="477" t="s">
        <v>10</v>
      </c>
      <c r="B454" s="709">
        <v>21</v>
      </c>
      <c r="C454" s="622">
        <v>16</v>
      </c>
      <c r="D454" s="465">
        <f>(C454-B454)/B454</f>
        <v>-0.23809523809523808</v>
      </c>
      <c r="E454" s="466">
        <v>136</v>
      </c>
      <c r="F454" s="478">
        <f>E454/G39</f>
        <v>22.666666666666668</v>
      </c>
    </row>
    <row r="455" spans="1:6" x14ac:dyDescent="0.3">
      <c r="A455" s="110" t="s">
        <v>30</v>
      </c>
      <c r="B455" s="115"/>
      <c r="C455" s="635"/>
      <c r="D455" s="85"/>
      <c r="E455" s="135"/>
      <c r="F455" s="90"/>
    </row>
    <row r="456" spans="1:6" x14ac:dyDescent="0.3">
      <c r="A456" s="481" t="s">
        <v>90</v>
      </c>
      <c r="B456" s="710">
        <v>7</v>
      </c>
      <c r="C456" s="623">
        <v>3</v>
      </c>
      <c r="D456" s="90">
        <f>(C456-B456)/B456</f>
        <v>-0.5714285714285714</v>
      </c>
      <c r="E456" s="617"/>
      <c r="F456" s="181">
        <v>0.28999999999999998</v>
      </c>
    </row>
    <row r="457" spans="1:6" x14ac:dyDescent="0.3">
      <c r="A457" s="481" t="s">
        <v>91</v>
      </c>
      <c r="B457" s="710">
        <v>8</v>
      </c>
      <c r="C457" s="623">
        <v>12</v>
      </c>
      <c r="D457" s="90">
        <f>(C457-B457)/B457</f>
        <v>0.5</v>
      </c>
      <c r="E457" s="617"/>
      <c r="F457" s="181">
        <v>0.54</v>
      </c>
    </row>
    <row r="458" spans="1:6" x14ac:dyDescent="0.3">
      <c r="A458" s="481" t="s">
        <v>92</v>
      </c>
      <c r="B458" s="710">
        <v>6</v>
      </c>
      <c r="C458" s="623">
        <v>1</v>
      </c>
      <c r="D458" s="90">
        <v>0</v>
      </c>
      <c r="E458" s="617"/>
      <c r="F458" s="181">
        <v>0.13</v>
      </c>
    </row>
    <row r="459" spans="1:6" ht="14.5" thickBot="1" x14ac:dyDescent="0.35">
      <c r="A459" s="621" t="s">
        <v>93</v>
      </c>
      <c r="B459" s="227">
        <v>0</v>
      </c>
      <c r="C459" s="624">
        <v>0</v>
      </c>
      <c r="D459" s="206">
        <v>0</v>
      </c>
      <c r="E459" s="627"/>
      <c r="F459" s="182">
        <v>0.04</v>
      </c>
    </row>
    <row r="460" spans="1:6" ht="36" customHeight="1" x14ac:dyDescent="0.3">
      <c r="A460" s="745" t="s">
        <v>60</v>
      </c>
      <c r="B460" s="746"/>
      <c r="C460" s="746"/>
      <c r="D460" s="746"/>
      <c r="E460" s="746"/>
      <c r="F460" s="747"/>
    </row>
    <row r="461" spans="1:6" ht="18.75" customHeight="1" thickBot="1" x14ac:dyDescent="0.35">
      <c r="A461" s="742">
        <v>43435</v>
      </c>
      <c r="B461" s="743"/>
      <c r="C461" s="743"/>
      <c r="D461" s="743"/>
      <c r="E461" s="743"/>
      <c r="F461" s="744"/>
    </row>
    <row r="462" spans="1:6" ht="18.75" customHeight="1" thickBot="1" x14ac:dyDescent="0.35">
      <c r="A462" s="518"/>
      <c r="B462" s="765">
        <v>43405</v>
      </c>
      <c r="C462" s="767">
        <v>43435</v>
      </c>
      <c r="D462" s="798" t="s">
        <v>0</v>
      </c>
      <c r="E462" s="751" t="s">
        <v>210</v>
      </c>
      <c r="F462" s="752"/>
    </row>
    <row r="463" spans="1:6" ht="18.75" customHeight="1" thickBot="1" x14ac:dyDescent="0.35">
      <c r="A463" s="519"/>
      <c r="B463" s="766"/>
      <c r="C463" s="768"/>
      <c r="D463" s="770"/>
      <c r="E463" s="203" t="s">
        <v>1</v>
      </c>
      <c r="F463" s="122" t="s">
        <v>15</v>
      </c>
    </row>
    <row r="464" spans="1:6" ht="14.5" thickBot="1" x14ac:dyDescent="0.35">
      <c r="A464" s="652"/>
      <c r="B464" s="653"/>
      <c r="C464" s="653"/>
      <c r="D464" s="302"/>
      <c r="E464" s="654"/>
      <c r="F464" s="656"/>
    </row>
    <row r="465" spans="1:6" ht="15.5" x14ac:dyDescent="0.3">
      <c r="A465" s="719" t="s">
        <v>61</v>
      </c>
      <c r="B465" s="720">
        <v>337</v>
      </c>
      <c r="C465" s="720">
        <v>339</v>
      </c>
      <c r="D465" s="718">
        <f>(C465-B465)/B465</f>
        <v>5.9347181008902079E-3</v>
      </c>
      <c r="E465" s="649"/>
      <c r="F465" s="650"/>
    </row>
    <row r="466" spans="1:6" x14ac:dyDescent="0.3">
      <c r="A466" s="275" t="s">
        <v>62</v>
      </c>
      <c r="B466" s="131">
        <v>186</v>
      </c>
      <c r="C466" s="131">
        <v>188</v>
      </c>
      <c r="D466" s="140">
        <f>(C466-B466)/B466</f>
        <v>1.0752688172043012E-2</v>
      </c>
      <c r="E466" s="563"/>
      <c r="F466" s="651"/>
    </row>
    <row r="467" spans="1:6" x14ac:dyDescent="0.3">
      <c r="A467" s="275" t="s">
        <v>63</v>
      </c>
      <c r="B467" s="39">
        <v>155</v>
      </c>
      <c r="C467" s="39">
        <v>157</v>
      </c>
      <c r="D467" s="143">
        <f t="shared" ref="D467:D474" si="22">(C467-B467)/B467</f>
        <v>1.2903225806451613E-2</v>
      </c>
      <c r="E467" s="563"/>
      <c r="F467" s="651"/>
    </row>
    <row r="468" spans="1:6" x14ac:dyDescent="0.3">
      <c r="A468" s="482" t="s">
        <v>64</v>
      </c>
      <c r="B468" s="132">
        <v>78</v>
      </c>
      <c r="C468" s="132">
        <v>79</v>
      </c>
      <c r="D468" s="141">
        <f>(C468-B468)/B468</f>
        <v>1.282051282051282E-2</v>
      </c>
      <c r="E468" s="562"/>
      <c r="F468" s="642"/>
    </row>
    <row r="469" spans="1:6" ht="4.5" customHeight="1" x14ac:dyDescent="0.3">
      <c r="A469" s="275"/>
      <c r="B469" s="152"/>
      <c r="C469" s="152"/>
      <c r="D469" s="142"/>
      <c r="E469" s="124"/>
      <c r="F469" s="223"/>
    </row>
    <row r="470" spans="1:6" x14ac:dyDescent="0.3">
      <c r="A470" s="275" t="s">
        <v>65</v>
      </c>
      <c r="B470" s="39">
        <v>46</v>
      </c>
      <c r="C470" s="39">
        <v>36</v>
      </c>
      <c r="D470" s="143">
        <f>(C470-B470)/B470</f>
        <v>-0.21739130434782608</v>
      </c>
      <c r="E470" s="563"/>
      <c r="F470" s="116">
        <v>0.11</v>
      </c>
    </row>
    <row r="471" spans="1:6" x14ac:dyDescent="0.3">
      <c r="A471" s="482" t="s">
        <v>66</v>
      </c>
      <c r="B471" s="39">
        <v>291</v>
      </c>
      <c r="C471" s="39">
        <v>303</v>
      </c>
      <c r="D471" s="143">
        <f t="shared" si="22"/>
        <v>4.1237113402061855E-2</v>
      </c>
      <c r="E471" s="562"/>
      <c r="F471" s="179">
        <v>0.89</v>
      </c>
    </row>
    <row r="472" spans="1:6" ht="5.25" customHeight="1" x14ac:dyDescent="0.3">
      <c r="A472" s="126"/>
      <c r="B472" s="155"/>
      <c r="C472" s="155"/>
      <c r="D472" s="142"/>
      <c r="E472" s="124"/>
      <c r="F472" s="127"/>
    </row>
    <row r="473" spans="1:6" x14ac:dyDescent="0.3">
      <c r="A473" s="483" t="s">
        <v>67</v>
      </c>
      <c r="B473" s="152">
        <v>623</v>
      </c>
      <c r="C473" s="152">
        <v>646</v>
      </c>
      <c r="D473" s="144">
        <f t="shared" si="22"/>
        <v>3.691813804173355E-2</v>
      </c>
      <c r="E473" s="563"/>
      <c r="F473" s="648"/>
    </row>
    <row r="474" spans="1:6" x14ac:dyDescent="0.3">
      <c r="A474" s="483" t="s">
        <v>20</v>
      </c>
      <c r="B474" s="153">
        <v>3502</v>
      </c>
      <c r="C474" s="153">
        <v>3533</v>
      </c>
      <c r="D474" s="140">
        <f t="shared" si="22"/>
        <v>8.8520845231296399E-3</v>
      </c>
      <c r="E474" s="563"/>
      <c r="F474" s="130">
        <v>3457</v>
      </c>
    </row>
    <row r="475" spans="1:6" ht="5.25" customHeight="1" x14ac:dyDescent="0.3">
      <c r="A475" s="121"/>
      <c r="B475" s="156"/>
      <c r="C475" s="156"/>
      <c r="D475" s="145"/>
      <c r="E475" s="161"/>
      <c r="F475" s="125"/>
    </row>
    <row r="476" spans="1:6" ht="15.5" x14ac:dyDescent="0.3">
      <c r="A476" s="521" t="s">
        <v>68</v>
      </c>
      <c r="B476" s="153"/>
      <c r="C476" s="153"/>
      <c r="D476" s="145"/>
      <c r="E476" s="563"/>
      <c r="F476" s="651"/>
    </row>
    <row r="477" spans="1:6" x14ac:dyDescent="0.3">
      <c r="A477" s="149" t="s">
        <v>69</v>
      </c>
      <c r="B477" s="152">
        <v>0</v>
      </c>
      <c r="C477" s="198">
        <v>0</v>
      </c>
      <c r="D477" s="140">
        <v>0</v>
      </c>
      <c r="E477" s="236"/>
      <c r="F477" s="168">
        <v>0</v>
      </c>
    </row>
    <row r="478" spans="1:6" x14ac:dyDescent="0.3">
      <c r="A478" s="149" t="s">
        <v>70</v>
      </c>
      <c r="B478" s="152">
        <v>0</v>
      </c>
      <c r="C478" s="198">
        <v>0</v>
      </c>
      <c r="D478" s="140">
        <v>0</v>
      </c>
      <c r="E478" s="236"/>
      <c r="F478" s="223">
        <v>0</v>
      </c>
    </row>
    <row r="479" spans="1:6" x14ac:dyDescent="0.3">
      <c r="A479" s="137" t="s">
        <v>71</v>
      </c>
      <c r="B479" s="152">
        <v>337</v>
      </c>
      <c r="C479" s="152">
        <v>339</v>
      </c>
      <c r="D479" s="140">
        <f t="shared" ref="D479:D485" si="23">(C479-B479)/B479</f>
        <v>5.9347181008902079E-3</v>
      </c>
      <c r="E479" s="236"/>
      <c r="F479" s="168">
        <v>365</v>
      </c>
    </row>
    <row r="480" spans="1:6" ht="3.75" customHeight="1" x14ac:dyDescent="0.3">
      <c r="A480" s="133"/>
      <c r="B480" s="134"/>
      <c r="C480" s="134"/>
      <c r="D480" s="123"/>
      <c r="E480" s="638"/>
      <c r="F480" s="655"/>
    </row>
    <row r="481" spans="1:6" x14ac:dyDescent="0.3">
      <c r="A481" s="484" t="s">
        <v>72</v>
      </c>
      <c r="B481" s="152">
        <v>282</v>
      </c>
      <c r="C481" s="152">
        <v>284</v>
      </c>
      <c r="D481" s="144">
        <f t="shared" si="23"/>
        <v>7.0921985815602835E-3</v>
      </c>
      <c r="E481" s="617"/>
      <c r="F481" s="645"/>
    </row>
    <row r="482" spans="1:6" x14ac:dyDescent="0.3">
      <c r="A482" s="483" t="s">
        <v>73</v>
      </c>
      <c r="B482" s="138">
        <v>0.83699999999999997</v>
      </c>
      <c r="C482" s="138">
        <v>0.83799999999999997</v>
      </c>
      <c r="D482" s="144">
        <f t="shared" si="23"/>
        <v>1.1947431302270022E-3</v>
      </c>
      <c r="E482" s="476"/>
      <c r="F482" s="647"/>
    </row>
    <row r="483" spans="1:6" ht="5.25" customHeight="1" x14ac:dyDescent="0.3">
      <c r="A483" s="149"/>
      <c r="B483" s="153"/>
      <c r="C483" s="199"/>
      <c r="D483" s="123"/>
      <c r="E483" s="129"/>
      <c r="F483" s="130"/>
    </row>
    <row r="484" spans="1:6" ht="15.5" x14ac:dyDescent="0.3">
      <c r="A484" s="520" t="s">
        <v>209</v>
      </c>
      <c r="B484" s="152">
        <v>177</v>
      </c>
      <c r="C484" s="198">
        <v>195</v>
      </c>
      <c r="D484" s="140">
        <f t="shared" si="23"/>
        <v>0.10169491525423729</v>
      </c>
      <c r="E484" s="236"/>
      <c r="F484" s="130">
        <v>175</v>
      </c>
    </row>
    <row r="485" spans="1:6" ht="14.5" thickBot="1" x14ac:dyDescent="0.35">
      <c r="A485" s="485" t="s">
        <v>74</v>
      </c>
      <c r="B485" s="711">
        <v>180</v>
      </c>
      <c r="C485" s="486">
        <v>158</v>
      </c>
      <c r="D485" s="140">
        <f t="shared" si="23"/>
        <v>-0.12222222222222222</v>
      </c>
      <c r="E485" s="617"/>
      <c r="F485" s="487">
        <v>164</v>
      </c>
    </row>
    <row r="486" spans="1:6" ht="16" thickBot="1" x14ac:dyDescent="0.35">
      <c r="A486" s="495" t="s">
        <v>75</v>
      </c>
      <c r="B486" s="318"/>
      <c r="C486" s="318"/>
      <c r="D486" s="489"/>
      <c r="E486" s="320"/>
      <c r="F486" s="321"/>
    </row>
    <row r="487" spans="1:6" x14ac:dyDescent="0.3">
      <c r="A487" s="133" t="s">
        <v>76</v>
      </c>
      <c r="B487" s="712">
        <v>18</v>
      </c>
      <c r="C487" s="200">
        <v>19</v>
      </c>
      <c r="D487" s="208">
        <f t="shared" ref="D487:D499" si="24">(C487-B487)/B487</f>
        <v>5.5555555555555552E-2</v>
      </c>
      <c r="E487" s="163">
        <v>106</v>
      </c>
      <c r="F487" s="642"/>
    </row>
    <row r="488" spans="1:6" x14ac:dyDescent="0.3">
      <c r="A488" s="275" t="s">
        <v>21</v>
      </c>
      <c r="B488" s="713">
        <v>517</v>
      </c>
      <c r="C488" s="201">
        <v>612</v>
      </c>
      <c r="D488" s="140">
        <f t="shared" si="24"/>
        <v>0.18375241779497098</v>
      </c>
      <c r="E488" s="611"/>
      <c r="F488" s="113">
        <v>657</v>
      </c>
    </row>
    <row r="489" spans="1:6" x14ac:dyDescent="0.3">
      <c r="A489" s="275" t="s">
        <v>22</v>
      </c>
      <c r="B489" s="158">
        <v>1162</v>
      </c>
      <c r="C489" s="202">
        <v>2185</v>
      </c>
      <c r="D489" s="144">
        <f>(C489-B489)/B489</f>
        <v>0.88037865748709121</v>
      </c>
      <c r="E489" s="657">
        <v>2679</v>
      </c>
      <c r="F489" s="643"/>
    </row>
    <row r="490" spans="1:6" ht="6" customHeight="1" x14ac:dyDescent="0.3">
      <c r="A490" s="150"/>
      <c r="B490" s="713"/>
      <c r="C490" s="201"/>
      <c r="D490" s="144"/>
      <c r="E490" s="386"/>
      <c r="F490" s="128"/>
    </row>
    <row r="491" spans="1:6" x14ac:dyDescent="0.3">
      <c r="A491" s="149" t="s">
        <v>77</v>
      </c>
      <c r="B491" s="713">
        <v>2</v>
      </c>
      <c r="C491" s="201">
        <v>4</v>
      </c>
      <c r="D491" s="140">
        <f t="shared" si="24"/>
        <v>1</v>
      </c>
      <c r="E491" s="238">
        <v>9</v>
      </c>
      <c r="F491" s="644"/>
    </row>
    <row r="492" spans="1:6" x14ac:dyDescent="0.3">
      <c r="A492" s="275" t="s">
        <v>21</v>
      </c>
      <c r="B492" s="713">
        <v>172</v>
      </c>
      <c r="C492" s="201">
        <v>119</v>
      </c>
      <c r="D492" s="140">
        <f t="shared" si="24"/>
        <v>-0.30813953488372092</v>
      </c>
      <c r="E492" s="582"/>
      <c r="F492" s="659">
        <v>114</v>
      </c>
    </row>
    <row r="493" spans="1:6" x14ac:dyDescent="0.3">
      <c r="A493" s="275" t="s">
        <v>22</v>
      </c>
      <c r="B493" s="158">
        <v>195</v>
      </c>
      <c r="C493" s="202">
        <v>179</v>
      </c>
      <c r="D493" s="140">
        <f t="shared" si="24"/>
        <v>-8.2051282051282051E-2</v>
      </c>
      <c r="E493" s="129">
        <v>195</v>
      </c>
      <c r="F493" s="644"/>
    </row>
    <row r="494" spans="1:6" x14ac:dyDescent="0.3">
      <c r="A494" s="149" t="s">
        <v>78</v>
      </c>
      <c r="B494" s="158">
        <v>4</v>
      </c>
      <c r="C494" s="202">
        <v>3</v>
      </c>
      <c r="D494" s="140">
        <f t="shared" si="24"/>
        <v>-0.25</v>
      </c>
      <c r="E494" s="129">
        <v>30</v>
      </c>
      <c r="F494" s="644"/>
    </row>
    <row r="495" spans="1:6" x14ac:dyDescent="0.3">
      <c r="A495" s="275" t="s">
        <v>21</v>
      </c>
      <c r="B495" s="158">
        <v>290</v>
      </c>
      <c r="C495" s="202">
        <v>449</v>
      </c>
      <c r="D495" s="140">
        <f t="shared" si="24"/>
        <v>0.5482758620689655</v>
      </c>
      <c r="E495" s="658"/>
      <c r="F495" s="660">
        <v>279</v>
      </c>
    </row>
    <row r="496" spans="1:6" x14ac:dyDescent="0.3">
      <c r="A496" s="275" t="s">
        <v>22</v>
      </c>
      <c r="B496" s="158">
        <v>700</v>
      </c>
      <c r="C496" s="202">
        <v>1082</v>
      </c>
      <c r="D496" s="144">
        <f t="shared" si="24"/>
        <v>0.54571428571428571</v>
      </c>
      <c r="E496" s="129">
        <v>1301</v>
      </c>
      <c r="F496" s="644"/>
    </row>
    <row r="497" spans="1:6" x14ac:dyDescent="0.3">
      <c r="A497" s="149" t="s">
        <v>79</v>
      </c>
      <c r="B497" s="158">
        <v>12</v>
      </c>
      <c r="C497" s="202">
        <v>12</v>
      </c>
      <c r="D497" s="144">
        <f t="shared" si="24"/>
        <v>0</v>
      </c>
      <c r="E497" s="129">
        <v>67</v>
      </c>
      <c r="F497" s="644"/>
    </row>
    <row r="498" spans="1:6" x14ac:dyDescent="0.3">
      <c r="A498" s="275" t="s">
        <v>21</v>
      </c>
      <c r="B498" s="158">
        <v>684</v>
      </c>
      <c r="C498" s="202">
        <v>818</v>
      </c>
      <c r="D498" s="144">
        <f t="shared" si="24"/>
        <v>0.195906432748538</v>
      </c>
      <c r="E498" s="658"/>
      <c r="F498" s="660">
        <v>926</v>
      </c>
    </row>
    <row r="499" spans="1:6" ht="14.5" thickBot="1" x14ac:dyDescent="0.35">
      <c r="A499" s="488" t="s">
        <v>22</v>
      </c>
      <c r="B499" s="189">
        <v>1162</v>
      </c>
      <c r="C499" s="207">
        <v>2185</v>
      </c>
      <c r="D499" s="107">
        <f t="shared" si="24"/>
        <v>0.88037865748709121</v>
      </c>
      <c r="E499" s="193">
        <v>2679</v>
      </c>
      <c r="F499" s="646"/>
    </row>
    <row r="500" spans="1:6" ht="16" thickBot="1" x14ac:dyDescent="0.35">
      <c r="A500" s="495" t="s">
        <v>6</v>
      </c>
      <c r="B500" s="311"/>
      <c r="C500" s="311"/>
      <c r="D500" s="296"/>
      <c r="E500" s="313"/>
      <c r="F500" s="314"/>
    </row>
    <row r="501" spans="1:6" x14ac:dyDescent="0.3">
      <c r="A501" s="137" t="s">
        <v>80</v>
      </c>
      <c r="B501" s="151">
        <v>2278</v>
      </c>
      <c r="C501" s="151">
        <v>2284</v>
      </c>
      <c r="D501" s="208">
        <f>(C501-B501)/B501</f>
        <v>2.6338893766461808E-3</v>
      </c>
      <c r="E501" s="639"/>
      <c r="F501" s="168">
        <v>2253</v>
      </c>
    </row>
    <row r="502" spans="1:6" ht="14.5" thickBot="1" x14ac:dyDescent="0.35">
      <c r="A502" s="204" t="s">
        <v>81</v>
      </c>
      <c r="B502" s="205">
        <v>0.31900000000000001</v>
      </c>
      <c r="C502" s="205">
        <v>0.31900000000000001</v>
      </c>
      <c r="D502" s="107">
        <f>(C502-B502)/B502</f>
        <v>0</v>
      </c>
      <c r="E502" s="641"/>
      <c r="F502" s="206">
        <v>0.318</v>
      </c>
    </row>
    <row r="503" spans="1:6" ht="16" thickBot="1" x14ac:dyDescent="0.35">
      <c r="A503" s="495" t="s">
        <v>9</v>
      </c>
      <c r="B503" s="311"/>
      <c r="C503" s="311"/>
      <c r="D503" s="296"/>
      <c r="E503" s="313"/>
      <c r="F503" s="314"/>
    </row>
    <row r="504" spans="1:6" x14ac:dyDescent="0.3">
      <c r="A504" s="137" t="s">
        <v>10</v>
      </c>
      <c r="B504" s="151">
        <v>8</v>
      </c>
      <c r="C504" s="151">
        <v>13</v>
      </c>
      <c r="D504" s="208">
        <f t="shared" ref="D504:D511" si="25">(C504-B504)/B504</f>
        <v>0.625</v>
      </c>
      <c r="E504" s="163">
        <v>65</v>
      </c>
      <c r="F504" s="168">
        <f>E504/G39</f>
        <v>10.833333333333334</v>
      </c>
    </row>
    <row r="505" spans="1:6" x14ac:dyDescent="0.3">
      <c r="A505" s="226" t="s">
        <v>82</v>
      </c>
      <c r="B505" s="152"/>
      <c r="C505" s="152"/>
      <c r="D505" s="144"/>
      <c r="E505" s="161"/>
      <c r="F505" s="162"/>
    </row>
    <row r="506" spans="1:6" x14ac:dyDescent="0.3">
      <c r="A506" s="490" t="s">
        <v>83</v>
      </c>
      <c r="B506" s="115">
        <v>0</v>
      </c>
      <c r="C506" s="115">
        <v>0</v>
      </c>
      <c r="D506" s="140">
        <v>0</v>
      </c>
      <c r="E506" s="124">
        <v>6</v>
      </c>
      <c r="F506" s="85">
        <v>9.1999999999999998E-2</v>
      </c>
    </row>
    <row r="507" spans="1:6" x14ac:dyDescent="0.3">
      <c r="A507" s="490" t="s">
        <v>84</v>
      </c>
      <c r="B507" s="115">
        <v>2</v>
      </c>
      <c r="C507" s="115">
        <v>1</v>
      </c>
      <c r="D507" s="140">
        <f t="shared" si="25"/>
        <v>-0.5</v>
      </c>
      <c r="E507" s="124">
        <v>12</v>
      </c>
      <c r="F507" s="85">
        <v>0.185</v>
      </c>
    </row>
    <row r="508" spans="1:6" x14ac:dyDescent="0.3">
      <c r="A508" s="490" t="s">
        <v>85</v>
      </c>
      <c r="B508" s="115">
        <v>0</v>
      </c>
      <c r="C508" s="115">
        <v>7</v>
      </c>
      <c r="D508" s="140"/>
      <c r="E508" s="124">
        <v>16</v>
      </c>
      <c r="F508" s="85">
        <v>0.246</v>
      </c>
    </row>
    <row r="509" spans="1:6" x14ac:dyDescent="0.3">
      <c r="A509" s="490" t="s">
        <v>86</v>
      </c>
      <c r="B509" s="115">
        <v>0</v>
      </c>
      <c r="C509" s="115">
        <v>3</v>
      </c>
      <c r="D509" s="140"/>
      <c r="E509" s="124">
        <v>16</v>
      </c>
      <c r="F509" s="85">
        <v>0.246</v>
      </c>
    </row>
    <row r="510" spans="1:6" x14ac:dyDescent="0.3">
      <c r="A510" s="490" t="s">
        <v>136</v>
      </c>
      <c r="B510" s="115">
        <v>0</v>
      </c>
      <c r="C510" s="115">
        <v>1</v>
      </c>
      <c r="D510" s="140"/>
      <c r="E510" s="124">
        <v>1</v>
      </c>
      <c r="F510" s="85">
        <v>1.4999999999999999E-2</v>
      </c>
    </row>
    <row r="511" spans="1:6" x14ac:dyDescent="0.3">
      <c r="A511" s="490" t="s">
        <v>87</v>
      </c>
      <c r="B511" s="115">
        <v>6</v>
      </c>
      <c r="C511" s="115">
        <v>1</v>
      </c>
      <c r="D511" s="144">
        <f t="shared" si="25"/>
        <v>-0.83333333333333337</v>
      </c>
      <c r="E511" s="124">
        <v>13</v>
      </c>
      <c r="F511" s="85">
        <v>0.2</v>
      </c>
    </row>
    <row r="512" spans="1:6" ht="14.5" thickBot="1" x14ac:dyDescent="0.35">
      <c r="A512" s="278" t="s">
        <v>88</v>
      </c>
      <c r="B512" s="227">
        <v>0</v>
      </c>
      <c r="C512" s="227">
        <v>0</v>
      </c>
      <c r="D512" s="140">
        <v>0</v>
      </c>
      <c r="E512" s="228">
        <v>1</v>
      </c>
      <c r="F512" s="173">
        <v>1.4999999999999999E-2</v>
      </c>
    </row>
    <row r="513" spans="1:6" x14ac:dyDescent="0.3">
      <c r="A513" s="229"/>
      <c r="B513" s="230"/>
      <c r="C513" s="230"/>
      <c r="D513" s="230"/>
      <c r="E513" s="230"/>
      <c r="F513" s="231"/>
    </row>
    <row r="514" spans="1:6" ht="14.5" thickBot="1" x14ac:dyDescent="0.35">
      <c r="A514" s="232" t="s">
        <v>89</v>
      </c>
      <c r="B514" s="233"/>
      <c r="C514" s="233"/>
      <c r="D514" s="233"/>
      <c r="E514" s="233"/>
      <c r="F514" s="234"/>
    </row>
  </sheetData>
  <mergeCells count="87">
    <mergeCell ref="A364:F364"/>
    <mergeCell ref="A399:F399"/>
    <mergeCell ref="A402:F402"/>
    <mergeCell ref="B403:B404"/>
    <mergeCell ref="C403:C404"/>
    <mergeCell ref="D403:D404"/>
    <mergeCell ref="E403:F403"/>
    <mergeCell ref="E462:F462"/>
    <mergeCell ref="B462:B463"/>
    <mergeCell ref="C462:C463"/>
    <mergeCell ref="D462:D463"/>
    <mergeCell ref="A65:F65"/>
    <mergeCell ref="A367:F367"/>
    <mergeCell ref="A328:F328"/>
    <mergeCell ref="A329:F329"/>
    <mergeCell ref="D302:D303"/>
    <mergeCell ref="A131:F131"/>
    <mergeCell ref="A215:F215"/>
    <mergeCell ref="B216:B217"/>
    <mergeCell ref="C216:C217"/>
    <mergeCell ref="D216:D217"/>
    <mergeCell ref="E216:F216"/>
    <mergeCell ref="B132:B133"/>
    <mergeCell ref="E36:F36"/>
    <mergeCell ref="D36:D37"/>
    <mergeCell ref="C419:C420"/>
    <mergeCell ref="D419:D420"/>
    <mergeCell ref="B330:B331"/>
    <mergeCell ref="C330:C331"/>
    <mergeCell ref="D330:D331"/>
    <mergeCell ref="E368:F368"/>
    <mergeCell ref="B368:B369"/>
    <mergeCell ref="C368:C369"/>
    <mergeCell ref="D368:D369"/>
    <mergeCell ref="A182:F182"/>
    <mergeCell ref="E419:F419"/>
    <mergeCell ref="B302:B303"/>
    <mergeCell ref="C302:C303"/>
    <mergeCell ref="B419:B420"/>
    <mergeCell ref="A32:D32"/>
    <mergeCell ref="A19:F19"/>
    <mergeCell ref="A66:F66"/>
    <mergeCell ref="A129:F129"/>
    <mergeCell ref="A184:F184"/>
    <mergeCell ref="A34:F34"/>
    <mergeCell ref="A35:F35"/>
    <mergeCell ref="A33:D33"/>
    <mergeCell ref="E67:F67"/>
    <mergeCell ref="B36:B37"/>
    <mergeCell ref="C36:C37"/>
    <mergeCell ref="B67:B68"/>
    <mergeCell ref="C67:C68"/>
    <mergeCell ref="D67:D68"/>
    <mergeCell ref="A63:F63"/>
    <mergeCell ref="A130:F130"/>
    <mergeCell ref="C132:C133"/>
    <mergeCell ref="D132:D133"/>
    <mergeCell ref="E132:F132"/>
    <mergeCell ref="A183:F183"/>
    <mergeCell ref="B185:B186"/>
    <mergeCell ref="C185:C186"/>
    <mergeCell ref="D185:D186"/>
    <mergeCell ref="E185:F185"/>
    <mergeCell ref="A212:F212"/>
    <mergeCell ref="A243:F243"/>
    <mergeCell ref="B247:B248"/>
    <mergeCell ref="C247:C248"/>
    <mergeCell ref="D247:D248"/>
    <mergeCell ref="E247:F247"/>
    <mergeCell ref="A245:F245"/>
    <mergeCell ref="A246:F246"/>
    <mergeCell ref="A461:F461"/>
    <mergeCell ref="A460:F460"/>
    <mergeCell ref="A214:F214"/>
    <mergeCell ref="A300:F300"/>
    <mergeCell ref="E330:F330"/>
    <mergeCell ref="A366:F366"/>
    <mergeCell ref="E302:F302"/>
    <mergeCell ref="A301:F301"/>
    <mergeCell ref="A290:F290"/>
    <mergeCell ref="A297:F297"/>
    <mergeCell ref="A298:F298"/>
    <mergeCell ref="A418:F418"/>
    <mergeCell ref="A415:F415"/>
    <mergeCell ref="A401:F401"/>
    <mergeCell ref="A417:F417"/>
    <mergeCell ref="A299:F299"/>
  </mergeCells>
  <conditionalFormatting sqref="D122 F122">
    <cfRule type="cellIs" dxfId="3" priority="7" stopIfTrue="1" operator="greaterThan">
      <formula>0.1</formula>
    </cfRule>
    <cfRule type="cellIs" dxfId="2" priority="8" stopIfTrue="1" operator="lessThan">
      <formula>-0.1</formula>
    </cfRule>
  </conditionalFormatting>
  <conditionalFormatting sqref="D118 F118 D124 F124">
    <cfRule type="cellIs" dxfId="1" priority="1" stopIfTrue="1" operator="greaterThan">
      <formula>0.1</formula>
    </cfRule>
    <cfRule type="cellIs" dxfId="0" priority="2" stopIfTrue="1" operator="lessThan">
      <formula>-0.1</formula>
    </cfRule>
  </conditionalFormatting>
  <printOptions horizontalCentered="1"/>
  <pageMargins left="0.25" right="0.25" top="0.75" bottom="0.75" header="0.3" footer="0.3"/>
  <pageSetup orientation="portrait" r:id="rId1"/>
  <headerFooter>
    <oddFooter>&amp;C&amp;P</oddFooter>
  </headerFooter>
  <rowBreaks count="15" manualBreakCount="15">
    <brk id="33" max="5" man="1"/>
    <brk id="64" max="5" man="1"/>
    <brk id="112" max="5" man="1"/>
    <brk id="129" max="5" man="1"/>
    <brk id="174" max="5" man="1"/>
    <brk id="182" max="5" man="1"/>
    <brk id="213" max="5" man="1"/>
    <brk id="244" max="5" man="1"/>
    <brk id="299" max="5" man="1"/>
    <brk id="327" max="5" man="1"/>
    <brk id="365" max="5" man="1"/>
    <brk id="400" max="5" man="1"/>
    <brk id="416" max="5" man="1"/>
    <brk id="459" max="5" man="1"/>
    <brk id="502"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 x14ac:dyDescent="0.3"/>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 x14ac:dyDescent="0.3"/>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Div for Aging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cjgaric</dc:creator>
  <cp:lastModifiedBy>Wendy Thornley</cp:lastModifiedBy>
  <cp:lastPrinted>2019-02-07T16:33:09Z</cp:lastPrinted>
  <dcterms:created xsi:type="dcterms:W3CDTF">2014-01-23T19:34:25Z</dcterms:created>
  <dcterms:modified xsi:type="dcterms:W3CDTF">2019-02-07T16:35:17Z</dcterms:modified>
</cp:coreProperties>
</file>